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https://unipvit-my.sharepoint.com/personal/marco_ferretti_unipv_it/Documents/Documenti/Didattica/Corsi/ACA/Corso ACA AP/ACA Appelli/2024/2024-09-03/"/>
    </mc:Choice>
  </mc:AlternateContent>
  <xr:revisionPtr revIDLastSave="10" documentId="8_{5BC8517D-B51F-6B47-BD4D-549256A02123}" xr6:coauthVersionLast="47" xr6:coauthVersionMax="47" xr10:uidLastSave="{2C63DB25-7CB9-B746-94B0-305FB3F25F89}"/>
  <bookViews>
    <workbookView xWindow="0" yWindow="4520" windowWidth="51200" windowHeight="20740" activeTab="6" xr2:uid="{00000000-000D-0000-FFFF-FFFF00000000}"/>
  </bookViews>
  <sheets>
    <sheet name="A" sheetId="1" r:id="rId1"/>
    <sheet name="B1" sheetId="2" r:id="rId2"/>
    <sheet name="B2" sheetId="3" r:id="rId3"/>
    <sheet name="B3" sheetId="4" r:id="rId4"/>
    <sheet name="B4" sheetId="10" r:id="rId5"/>
    <sheet name="C0" sheetId="6" r:id="rId6"/>
    <sheet name="C1" sheetId="7" r:id="rId7"/>
    <sheet name="C2" sheetId="8" r:id="rId8"/>
    <sheet name="State transition diagram"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4" l="1"/>
  <c r="D41" i="4"/>
  <c r="D40" i="4"/>
  <c r="D38" i="4"/>
  <c r="V7" i="4"/>
  <c r="W7" i="4" s="1"/>
  <c r="X7" i="4" s="1"/>
  <c r="Y7" i="4" s="1"/>
  <c r="Z7" i="4" s="1"/>
  <c r="AA7" i="4" s="1"/>
  <c r="AB7" i="4" s="1"/>
  <c r="AC7" i="4" s="1"/>
  <c r="AD7" i="4" s="1"/>
  <c r="AE7" i="4" s="1"/>
  <c r="AF7" i="4" s="1"/>
  <c r="AG7" i="4" s="1"/>
  <c r="AH7" i="4" s="1"/>
  <c r="AI7" i="4" s="1"/>
  <c r="M49" i="10"/>
  <c r="L49" i="10"/>
  <c r="K49" i="10"/>
  <c r="H79" i="3"/>
  <c r="J78" i="3"/>
  <c r="J77" i="3"/>
  <c r="J76" i="3"/>
  <c r="E76" i="3"/>
  <c r="J75" i="3"/>
  <c r="J74" i="3"/>
  <c r="J79" i="3" s="1"/>
  <c r="H70" i="3"/>
  <c r="I69" i="3"/>
  <c r="J69" i="3" s="1"/>
  <c r="I68" i="3"/>
  <c r="J68" i="3" s="1"/>
  <c r="I67" i="3"/>
  <c r="J67" i="3" s="1"/>
  <c r="E67" i="3"/>
  <c r="I66" i="3"/>
  <c r="J66" i="3" s="1"/>
  <c r="I65" i="3"/>
  <c r="J65" i="3" s="1"/>
  <c r="H47" i="3"/>
  <c r="J46" i="3"/>
  <c r="J45" i="3"/>
  <c r="J44" i="3"/>
  <c r="E44" i="3"/>
  <c r="J43" i="3"/>
  <c r="J42" i="3"/>
  <c r="E39" i="3"/>
  <c r="E45" i="3" l="1"/>
  <c r="J47" i="3"/>
  <c r="E60" i="3" s="1"/>
  <c r="E61" i="3" s="1"/>
  <c r="E78" i="3"/>
  <c r="J70" i="3"/>
  <c r="E69" i="3" s="1"/>
  <c r="E77" i="3"/>
  <c r="E68" i="3"/>
  <c r="E46" i="3" l="1"/>
  <c r="E62" i="3" s="1"/>
  <c r="E47" i="3" l="1"/>
  <c r="E70" i="3"/>
  <c r="E79" i="3"/>
</calcChain>
</file>

<file path=xl/sharedStrings.xml><?xml version="1.0" encoding="utf-8"?>
<sst xmlns="http://schemas.openxmlformats.org/spreadsheetml/2006/main" count="1163" uniqueCount="369">
  <si>
    <t>fill-in using formulas</t>
  </si>
  <si>
    <t>cache</t>
  </si>
  <si>
    <t>dim. MB</t>
  </si>
  <si>
    <t>block B</t>
  </si>
  <si>
    <t>assoc.</t>
  </si>
  <si>
    <t>latency clock</t>
  </si>
  <si>
    <t>disp</t>
  </si>
  <si>
    <t>index</t>
  </si>
  <si>
    <t>tag</t>
  </si>
  <si>
    <t>L1</t>
  </si>
  <si>
    <t>L2</t>
  </si>
  <si>
    <t>L3</t>
  </si>
  <si>
    <t>Assuming initially empty and invalidated cache lines throughout the hierarchy, consider the following code segment consisting of 4 instructions S1-S3:  (each core has previoulsy executed statement S0)</t>
  </si>
  <si>
    <t>S2  ST  F1, 0(R1)</t>
  </si>
  <si>
    <t>S3  ST  F1, -8(R1)</t>
  </si>
  <si>
    <r>
      <rPr>
        <sz val="10"/>
        <color rgb="FF000000"/>
        <rFont val="Arial"/>
        <family val="2"/>
      </rPr>
      <t xml:space="preserve">A2) R1 is initialised in all cores with S0. Consider the </t>
    </r>
    <r>
      <rPr>
        <sz val="10"/>
        <color rgb="FFFF0000"/>
        <rFont val="Arial"/>
        <family val="2"/>
      </rPr>
      <t>Sequence</t>
    </r>
    <r>
      <rPr>
        <sz val="10"/>
        <color rgb="FF000000"/>
        <rFont val="Arial"/>
        <family val="2"/>
      </rPr>
      <t xml:space="preserve"> of instruction</t>
    </r>
  </si>
  <si>
    <t>executed in the processors/cores as outlined aside</t>
  </si>
  <si>
    <t>Status of blocks in processor core cache</t>
  </si>
  <si>
    <t>Processor</t>
  </si>
  <si>
    <t>Core</t>
  </si>
  <si>
    <t>instr.</t>
  </si>
  <si>
    <t>P1 C1 L1</t>
  </si>
  <si>
    <t>P1 C2 L1</t>
  </si>
  <si>
    <t>P2 C1 L1</t>
  </si>
  <si>
    <t>P2 C2 L1</t>
  </si>
  <si>
    <t>P1</t>
  </si>
  <si>
    <t>C1</t>
  </si>
  <si>
    <t>S1</t>
  </si>
  <si>
    <t>P2</t>
  </si>
  <si>
    <t>S2</t>
  </si>
  <si>
    <t>C2</t>
  </si>
  <si>
    <t>S4</t>
  </si>
  <si>
    <t>S3</t>
  </si>
  <si>
    <t>EX1</t>
  </si>
  <si>
    <t>WBA</t>
  </si>
  <si>
    <t>A1</t>
  </si>
  <si>
    <t>A2</t>
  </si>
  <si>
    <t>Integer</t>
  </si>
  <si>
    <t>M1</t>
  </si>
  <si>
    <t>M2</t>
  </si>
  <si>
    <t>M3</t>
  </si>
  <si>
    <t>M4</t>
  </si>
  <si>
    <t>Float add/sub</t>
  </si>
  <si>
    <t>Float mult</t>
  </si>
  <si>
    <t>Producer</t>
  </si>
  <si>
    <t>Consumer</t>
  </si>
  <si>
    <r>
      <rPr>
        <sz val="10"/>
        <color theme="1"/>
        <rFont val="Arial"/>
        <family val="2"/>
      </rPr>
      <t xml:space="preserve">Prepare an </t>
    </r>
    <r>
      <rPr>
        <sz val="10"/>
        <color rgb="FFFF0000"/>
        <rFont val="Arial"/>
        <family val="2"/>
      </rPr>
      <t>optimized</t>
    </r>
    <r>
      <rPr>
        <sz val="10"/>
        <color theme="1"/>
        <rFont val="Arial"/>
        <family val="2"/>
      </rPr>
      <t xml:space="preserve"> POE of code fragment below for the static pipeline of point B1 (repeated here for convenience)</t>
    </r>
  </si>
  <si>
    <t>B2.a) prepare an optymized POE for the following code fragment</t>
  </si>
  <si>
    <t>optimized</t>
  </si>
  <si>
    <t>PC01</t>
  </si>
  <si>
    <t>PC02</t>
  </si>
  <si>
    <t>PC03</t>
  </si>
  <si>
    <t>PC04</t>
  </si>
  <si>
    <t>PC05</t>
  </si>
  <si>
    <t>PC06</t>
  </si>
  <si>
    <t>PC07</t>
  </si>
  <si>
    <t>PC08</t>
  </si>
  <si>
    <t>PC09</t>
  </si>
  <si>
    <t>PC10</t>
  </si>
  <si>
    <t>PC11</t>
  </si>
  <si>
    <t>Clock cycle</t>
  </si>
  <si>
    <t>C) Each core of the processor described in A) is organized as a superscalar, 2-way pipeline, that fetches, decodes issues and retires (commits) bundles containing each two instructions. The front-end in-order section (fetch and decode) consists of 2 stages for fetch and 2 stages for decode. The issue logic takes 1 clock cycle, if the instructions in the bundle use disjoint resources, otherwise it takes 2 clock cycles. The architecture supports dynamic speculative execution, and control dependencies from branches are solved when the branch evaluates the condition, even if it is not at commit. The execution model obeys the attached state transition diagram. There is a functional unit (FUs) Int1 for integer arithmetics (arithmetic and local instructions, branches and jumps, no multiplication), 1 FUs FAdd1 for floating point addition/subtraction, 1 FU FMolt1 for floating point multiplication, and a FU for division, FDiv1.</t>
  </si>
  <si>
    <t>Fmolt – 4</t>
  </si>
  <si>
    <t>Fdiv – 8</t>
  </si>
  <si>
    <t>PC</t>
  </si>
  <si>
    <t>ISTRUCTION</t>
  </si>
  <si>
    <t>INSTRUCTION STATE</t>
  </si>
  <si>
    <t>n.
 ite</t>
  </si>
  <si>
    <t>ROB
 pos</t>
  </si>
  <si>
    <t>WO</t>
  </si>
  <si>
    <t>RE</t>
  </si>
  <si>
    <t>DI</t>
  </si>
  <si>
    <t>EX</t>
  </si>
  <si>
    <t>WB</t>
  </si>
  <si>
    <t>RR</t>
  </si>
  <si>
    <t>CO</t>
  </si>
  <si>
    <t>Time of issue:</t>
  </si>
  <si>
    <t>Reservation station and load/store buffers</t>
  </si>
  <si>
    <t>Busy</t>
  </si>
  <si>
    <t>Op</t>
  </si>
  <si>
    <t>Vj</t>
  </si>
  <si>
    <t>Vk</t>
  </si>
  <si>
    <t>ROBj</t>
  </si>
  <si>
    <t>ROBk</t>
  </si>
  <si>
    <t>ROB pos</t>
  </si>
  <si>
    <t>Address</t>
  </si>
  <si>
    <t>ROBj ROBk: sources not yet available</t>
  </si>
  <si>
    <t>Rs1</t>
  </si>
  <si>
    <t>ROB pos: ROB entry number where instruction is located</t>
  </si>
  <si>
    <t>Rs2</t>
  </si>
  <si>
    <t>Load1</t>
  </si>
  <si>
    <t>Store1</t>
  </si>
  <si>
    <t>Result Register state</t>
  </si>
  <si>
    <t>State legend</t>
  </si>
  <si>
    <t>R0</t>
  </si>
  <si>
    <t>R1</t>
  </si>
  <si>
    <t>R2</t>
  </si>
  <si>
    <t>R3</t>
  </si>
  <si>
    <t>R4</t>
  </si>
  <si>
    <t>R5</t>
  </si>
  <si>
    <t>R6</t>
  </si>
  <si>
    <t>R7</t>
  </si>
  <si>
    <t>B: booked</t>
  </si>
  <si>
    <t>W: being written</t>
  </si>
  <si>
    <t>state</t>
  </si>
  <si>
    <t>Empty: content available</t>
  </si>
  <si>
    <t>Float.</t>
  </si>
  <si>
    <t>F0</t>
  </si>
  <si>
    <t>F1</t>
  </si>
  <si>
    <t>F2</t>
  </si>
  <si>
    <t>F3</t>
  </si>
  <si>
    <t>F4</t>
  </si>
  <si>
    <t>F5</t>
  </si>
  <si>
    <t>F6</t>
  </si>
  <si>
    <t>F7</t>
  </si>
  <si>
    <t>Reorder Buffer (ROB)</t>
  </si>
  <si>
    <t>ROB Entry#</t>
  </si>
  <si>
    <t>Busy - Head- Tail</t>
  </si>
  <si>
    <t>Destination</t>
  </si>
  <si>
    <t>Status</t>
  </si>
  <si>
    <t>Value</t>
  </si>
  <si>
    <t>P1 C3 L1</t>
  </si>
  <si>
    <t>P1 C4 L1</t>
  </si>
  <si>
    <t>P2 C3 L1</t>
  </si>
  <si>
    <t>P2 C4 L1</t>
  </si>
  <si>
    <t>P1 C12 L2</t>
  </si>
  <si>
    <t>P1 C34 L2</t>
  </si>
  <si>
    <t>P2 C12 L2</t>
  </si>
  <si>
    <t>P2 C34 L2</t>
  </si>
  <si>
    <t>EX2</t>
  </si>
  <si>
    <t>LD F1,0(R1)</t>
  </si>
  <si>
    <t>SUBF F4,F5,F1</t>
  </si>
  <si>
    <t>ADDF F6,F3,F5</t>
  </si>
  <si>
    <t>B1b - acoording to the proposed Forwarding Unit, prepare a proper producer/consumer table, properly choosing instruction classes</t>
  </si>
  <si>
    <t>Instruction</t>
  </si>
  <si>
    <t>Depends on</t>
  </si>
  <si>
    <t>Resource</t>
  </si>
  <si>
    <t>RAW</t>
  </si>
  <si>
    <t>Type</t>
  </si>
  <si>
    <t>B2.b)</t>
  </si>
  <si>
    <t>B1c: Show all dependencies in the following code fragment, properly filling in the attached table (extend it as necessary)</t>
  </si>
  <si>
    <t xml:space="preserve">Compute the CPI of the execution of the code, assuming it is executed on a standard processor, with NO PIPELINING </t>
  </si>
  <si>
    <t>B2.c)</t>
  </si>
  <si>
    <t>B3b) Compute the CPI of the execution (showing proper values and formulas).</t>
  </si>
  <si>
    <t>un-optimized code</t>
  </si>
  <si>
    <t>Fadd – 3</t>
  </si>
  <si>
    <t>Load2</t>
  </si>
  <si>
    <t>A) A small server hosts in a board 2 processors, each embedding 4 cores C1, C2, C3, C4. The board hosts 128GB RAM. Within each processor, the L1 caches are private, while the L2 caches are shared by two cores (C1-C2), and (C3-C4) and L3 is shared among the 8 cores of the 2 processors. The caches obey the MESI protocol and have the structure in the table: Addresses are 48-bit long. Write operations are managed with allocate, write-back policy.</t>
  </si>
  <si>
    <t>S4  LD  F1, -24(R1)</t>
  </si>
  <si>
    <t>A3</t>
  </si>
  <si>
    <t>There are 8 integer (R0-R7) and 8 floating point (F0-F7) registers. Speculation is handled through an 8-entry ROB, a pool of 2 Reservation Stations (RS) Rs1-2 shared among all FUs, 2  load buffer Load1,  1 store buffer Store1 (see the attached execution model): an instruction bundle is first placed in the ROB (if two entries are available), then up to 2 instructions are dispatched to the shared RS (if available) when they are ready for execution and then executed in the proper FU. FUs are pipelined (except for the float division unit, which is blocking) and have the latencies quoted in the following table:</t>
  </si>
  <si>
    <t>Int - 1</t>
  </si>
  <si>
    <t>taking into account the specifications of point B1a)</t>
  </si>
  <si>
    <r>
      <t xml:space="preserve">B3a) Show the ROE of the </t>
    </r>
    <r>
      <rPr>
        <sz val="10"/>
        <color rgb="FFFF0000"/>
        <rFont val="Arial"/>
        <family val="2"/>
      </rPr>
      <t>un-optimized, original</t>
    </r>
    <r>
      <rPr>
        <sz val="10"/>
        <color theme="1"/>
        <rFont val="Arial"/>
        <family val="2"/>
      </rPr>
      <t xml:space="preserve"> POE (extend as necessary) the table, using the specification of point B1a.</t>
    </r>
  </si>
  <si>
    <t>ADDI R2,R1,-8</t>
  </si>
  <si>
    <t>LD F5,0(R2)</t>
  </si>
  <si>
    <t>ADDI R1,R1,16</t>
  </si>
  <si>
    <t>ST F6,-16(R1)</t>
  </si>
  <si>
    <t>ST F4,-16(R2)</t>
  </si>
  <si>
    <t>ADDI R1,R0,0000AAAAAAE0hex</t>
  </si>
  <si>
    <t>BLT R1,0000AAAAFEF0hex,PC02</t>
  </si>
  <si>
    <t>PC12</t>
  </si>
  <si>
    <t>ADDF F2,F6,F4</t>
  </si>
  <si>
    <t>MULTF F3,F1,F2      -- on entry, F2 is preloaded</t>
  </si>
  <si>
    <t>Consider the statically scheduled 2-issue (lane A and lane B) pipeline drawn here aside that fetches two instructions, decodes them, and forwards them to the proper execution units according to the following rules: 1) no delay is incurred upon if the two instructions are executed in different units;2) if the two instructions need the same unit, the control logic at ID issues the instruction in the A lane first, and lane B one clock later; 3) if one of the two instructions stays in the ID stage for any reason, the previous stages of the pipeline are stalled. Branch instructions take a decision in stage ME2A or ME2B. Load hit in ME1A or ME1B, Store hit in ME2A or ME2B.</t>
  </si>
  <si>
    <t>lane A</t>
  </si>
  <si>
    <t>IF1A</t>
  </si>
  <si>
    <t>IF2A</t>
  </si>
  <si>
    <t>IDA</t>
  </si>
  <si>
    <t>I1</t>
  </si>
  <si>
    <t>ME1A</t>
  </si>
  <si>
    <t>ME2A</t>
  </si>
  <si>
    <t>LD/ST for address computation</t>
  </si>
  <si>
    <t>lane B</t>
  </si>
  <si>
    <t>IF1B</t>
  </si>
  <si>
    <t>IF2B</t>
  </si>
  <si>
    <t>IDB</t>
  </si>
  <si>
    <t>ME1B</t>
  </si>
  <si>
    <t>ME2B</t>
  </si>
  <si>
    <t>WBB</t>
  </si>
  <si>
    <t>B1 - the forwarding unit can only forward values available at EX2, A3 and M4, but not at ME1 nor at ME2. Under this hypothesis, fill in the Producerr/Consumer table.</t>
  </si>
  <si>
    <t>S0 ADDI R1,R0,0000AAAAAAE0hex</t>
  </si>
  <si>
    <t>A1) Please draw the position in L3, L2 and L1 of the memory references of S1, S2, S3, and S4 (assuming executed in processor P1 and core C1) - in the drawing, a cell represents a single byte</t>
  </si>
  <si>
    <t>byte</t>
  </si>
  <si>
    <t>for example</t>
  </si>
  <si>
    <t>S1  LD  F1, 16(R1)</t>
  </si>
  <si>
    <t xml:space="preserve">The memory subsystems shows a miss cost of 30 clock cycles. The I-cache has been loaded with the loop (see C1). The D-caches are invalidated.
D-caches are blocking, but allow for hit-under-miss.
</t>
  </si>
  <si>
    <t>(I - EX - A - M) is increased by 20%</t>
  </si>
  <si>
    <t>A) the speed of the clock is increased by 5%</t>
  </si>
  <si>
    <t>are shortened by one stage</t>
  </si>
  <si>
    <t>is best ?</t>
  </si>
  <si>
    <t xml:space="preserve">B) the speed of the clock for the execution units </t>
  </si>
  <si>
    <t>C) the execution units (EX - A - M)</t>
  </si>
  <si>
    <t>determine the number of hits and misses</t>
  </si>
  <si>
    <t>in L1, L2 and L3 for the execution of the loop</t>
  </si>
  <si>
    <t>B4) assuming the code below is executed</t>
  </si>
  <si>
    <t>Give proper evidence of the computations.</t>
  </si>
  <si>
    <t xml:space="preserve">MULTF F3,F1,F2     </t>
  </si>
  <si>
    <t>C1a) Show a schedule of 2 iterations up to the commit of PC02 in the second one.</t>
  </si>
  <si>
    <t>C2) Show the status at the time of issue of PC02 in the second iteration</t>
  </si>
  <si>
    <t>in P1C1 with  cleared and invalidated caches,</t>
  </si>
  <si>
    <t>Fill in the table specifying the MESI state of the blocks involved in the caches</t>
  </si>
  <si>
    <t>Which of the following enhancements to the pipeline</t>
  </si>
  <si>
    <t>"E0"</t>
  </si>
  <si>
    <t>11100000</t>
  </si>
  <si>
    <t>low order bits specify the position within the blocks</t>
  </si>
  <si>
    <t>L2 &amp; L3</t>
  </si>
  <si>
    <t>0(R1)</t>
  </si>
  <si>
    <r>
      <t>11</t>
    </r>
    <r>
      <rPr>
        <sz val="10"/>
        <color rgb="FFFF0000"/>
        <rFont val="Arial"/>
        <family val="2"/>
      </rPr>
      <t>1</t>
    </r>
    <r>
      <rPr>
        <sz val="10"/>
        <color theme="1"/>
        <rFont val="Arial"/>
        <family val="2"/>
      </rPr>
      <t>00000</t>
    </r>
  </si>
  <si>
    <r>
      <rPr>
        <sz val="10"/>
        <color rgb="FFFF0000"/>
        <rFont val="Arial"/>
        <family val="2"/>
      </rPr>
      <t>high</t>
    </r>
    <r>
      <rPr>
        <sz val="10"/>
        <color rgb="FF000000"/>
        <rFont val="Arial"/>
        <family val="2"/>
      </rPr>
      <t xml:space="preserve"> order half of block</t>
    </r>
  </si>
  <si>
    <r>
      <rPr>
        <sz val="10"/>
        <color theme="4"/>
        <rFont val="Arial"/>
        <family val="2"/>
      </rPr>
      <t>low</t>
    </r>
    <r>
      <rPr>
        <sz val="10"/>
        <color rgb="FF000000"/>
        <rFont val="Arial"/>
        <family val="2"/>
      </rPr>
      <t xml:space="preserve"> order part of the L1 </t>
    </r>
  </si>
  <si>
    <r>
      <t>111</t>
    </r>
    <r>
      <rPr>
        <sz val="10"/>
        <color theme="4" tint="-0.249977111117893"/>
        <rFont val="Arial"/>
        <family val="2"/>
      </rPr>
      <t>0</t>
    </r>
    <r>
      <rPr>
        <sz val="10"/>
        <color theme="7" tint="0.39997558519241921"/>
        <rFont val="Arial"/>
        <family val="2"/>
      </rPr>
      <t>0000</t>
    </r>
  </si>
  <si>
    <t>position in the lower part of theblock</t>
  </si>
  <si>
    <t>miss</t>
  </si>
  <si>
    <t>L3 miss</t>
  </si>
  <si>
    <t>hit L2</t>
  </si>
  <si>
    <t>hit L1</t>
  </si>
  <si>
    <t>M</t>
  </si>
  <si>
    <t>I</t>
  </si>
  <si>
    <t>S</t>
  </si>
  <si>
    <t>-8(R1)</t>
  </si>
  <si>
    <t>-16(R1)</t>
  </si>
  <si>
    <t>0(R2)</t>
  </si>
  <si>
    <t>-16(R2)</t>
  </si>
  <si>
    <t>3H</t>
  </si>
  <si>
    <t>1H</t>
  </si>
  <si>
    <t>1M</t>
  </si>
  <si>
    <t>4H</t>
  </si>
  <si>
    <t>Iteration</t>
  </si>
  <si>
    <t>repeated pattern</t>
  </si>
  <si>
    <t>hits</t>
  </si>
  <si>
    <t>TOTALS</t>
  </si>
  <si>
    <t>2H</t>
  </si>
  <si>
    <t>N.A</t>
  </si>
  <si>
    <t>INT</t>
  </si>
  <si>
    <t>LD</t>
  </si>
  <si>
    <t>ADDF/SUBF</t>
  </si>
  <si>
    <t>MULTF</t>
  </si>
  <si>
    <t>ADDF SUBF</t>
  </si>
  <si>
    <t>ST</t>
  </si>
  <si>
    <t>BRANCH</t>
  </si>
  <si>
    <t>WAR</t>
  </si>
  <si>
    <t>WAW</t>
  </si>
  <si>
    <t>base POE</t>
  </si>
  <si>
    <t>nop</t>
  </si>
  <si>
    <t>MULTF F3,F1,F2   --F2 is preloaded</t>
  </si>
  <si>
    <t>delay</t>
  </si>
  <si>
    <t>delay 1</t>
  </si>
  <si>
    <t>delay 2</t>
  </si>
  <si>
    <t>delay 3</t>
  </si>
  <si>
    <t>delay 4</t>
  </si>
  <si>
    <t>delay 5</t>
  </si>
  <si>
    <t>ST F6,0(R1)</t>
  </si>
  <si>
    <t>ISTR CLASS</t>
  </si>
  <si>
    <t># OF ISTR</t>
  </si>
  <si>
    <t>#CLOCK PER CLASS</t>
  </si>
  <si>
    <t>TOT # CLOCKS</t>
  </si>
  <si>
    <t>PREAMBLE</t>
  </si>
  <si>
    <t>LD/ST</t>
  </si>
  <si>
    <t>#CLOCK PREAMBLE</t>
  </si>
  <si>
    <t>ITERATIONS</t>
  </si>
  <si>
    <t>SUBF</t>
  </si>
  <si>
    <t># TOT ISTRUCTIONS</t>
  </si>
  <si>
    <t>ADDF</t>
  </si>
  <si>
    <t>#TOT CLOCKS</t>
  </si>
  <si>
    <t>CPI</t>
  </si>
  <si>
    <t>NEW TOT # CLOCKS
FOR ALL ISTRUCTIONS</t>
  </si>
  <si>
    <t>NEW TOT # CLOCKS</t>
  </si>
  <si>
    <t>SPEED UP</t>
  </si>
  <si>
    <t>6 CLOCK CYCLES FOR ALL INSTRUCTIONS + (# CLOCKS OF FUNCTIONAL UNIT EXECUTION * 0.80)</t>
  </si>
  <si>
    <t>option A</t>
  </si>
  <si>
    <t>option B</t>
  </si>
  <si>
    <t>option C</t>
  </si>
  <si>
    <t>best solution</t>
  </si>
  <si>
    <t>5-8</t>
  </si>
  <si>
    <t>9</t>
  </si>
  <si>
    <t>2-3</t>
  </si>
  <si>
    <t>3</t>
  </si>
  <si>
    <t>4</t>
  </si>
  <si>
    <t>5</t>
  </si>
  <si>
    <r>
      <t>6-</t>
    </r>
    <r>
      <rPr>
        <sz val="10"/>
        <color rgb="FFFF0000"/>
        <rFont val="Arial"/>
        <family val="2"/>
      </rPr>
      <t>65</t>
    </r>
  </si>
  <si>
    <t>66</t>
  </si>
  <si>
    <t>67-73</t>
  </si>
  <si>
    <t>74</t>
  </si>
  <si>
    <r>
      <t>4-</t>
    </r>
    <r>
      <rPr>
        <sz val="10"/>
        <color rgb="FF00B050"/>
        <rFont val="Arial"/>
        <family val="2"/>
      </rPr>
      <t>5</t>
    </r>
  </si>
  <si>
    <t>66-71</t>
  </si>
  <si>
    <t>72</t>
  </si>
  <si>
    <t>73</t>
  </si>
  <si>
    <t>4-65</t>
  </si>
  <si>
    <t>67</t>
  </si>
  <si>
    <t>68-72</t>
  </si>
  <si>
    <t>74-79</t>
  </si>
  <si>
    <t>80</t>
  </si>
  <si>
    <t>5-72</t>
  </si>
  <si>
    <t>75-77</t>
  </si>
  <si>
    <t>78</t>
  </si>
  <si>
    <t>79</t>
  </si>
  <si>
    <t>6-77</t>
  </si>
  <si>
    <r>
      <t>80-</t>
    </r>
    <r>
      <rPr>
        <sz val="10"/>
        <color theme="4" tint="-0.249977111117893"/>
        <rFont val="Arial"/>
        <family val="2"/>
      </rPr>
      <t>83</t>
    </r>
  </si>
  <si>
    <t>84</t>
  </si>
  <si>
    <t>85</t>
  </si>
  <si>
    <t>6-71</t>
  </si>
  <si>
    <t>74-76</t>
  </si>
  <si>
    <t>77</t>
  </si>
  <si>
    <t>78-84</t>
  </si>
  <si>
    <t>10-76</t>
  </si>
  <si>
    <r>
      <t>77-</t>
    </r>
    <r>
      <rPr>
        <sz val="10"/>
        <color rgb="FF0070C0"/>
        <rFont val="Arial"/>
        <family val="2"/>
      </rPr>
      <t>83</t>
    </r>
  </si>
  <si>
    <t>85-88</t>
  </si>
  <si>
    <t>89</t>
  </si>
  <si>
    <t>90</t>
  </si>
  <si>
    <t>11-77</t>
  </si>
  <si>
    <t>80-82</t>
  </si>
  <si>
    <t>83</t>
  </si>
  <si>
    <t>84-89</t>
  </si>
  <si>
    <t>75</t>
  </si>
  <si>
    <t>76</t>
  </si>
  <si>
    <t>79-90</t>
  </si>
  <si>
    <t>91</t>
  </si>
  <si>
    <t>76-77</t>
  </si>
  <si>
    <r>
      <t>78-</t>
    </r>
    <r>
      <rPr>
        <sz val="10"/>
        <color rgb="FF00B050"/>
        <rFont val="Arial"/>
        <family val="2"/>
      </rPr>
      <t>79</t>
    </r>
  </si>
  <si>
    <t>81</t>
  </si>
  <si>
    <t>82-90</t>
  </si>
  <si>
    <t>ISTRA</t>
  </si>
  <si>
    <t>ISSUED AT 81 CANCLEED AT 82</t>
  </si>
  <si>
    <t>ISTRB</t>
  </si>
  <si>
    <t>92</t>
  </si>
  <si>
    <t>93</t>
  </si>
  <si>
    <t>94</t>
  </si>
  <si>
    <t>94-99</t>
  </si>
  <si>
    <t>100</t>
  </si>
  <si>
    <t>94-97</t>
  </si>
  <si>
    <t>98</t>
  </si>
  <si>
    <t>99</t>
  </si>
  <si>
    <t>NEXTPC 82, HIT L1 86, FETCH 88, DECODE 90, ISSUED 91</t>
  </si>
  <si>
    <t>NO</t>
  </si>
  <si>
    <t>B</t>
  </si>
  <si>
    <t>B - HEAD</t>
  </si>
  <si>
    <t>[R1]+16</t>
  </si>
  <si>
    <t>NEXTPC</t>
  </si>
  <si>
    <t>B - TAIL</t>
  </si>
  <si>
    <t>[R1]-8</t>
  </si>
  <si>
    <t>PC13</t>
  </si>
  <si>
    <t>ISTR A</t>
  </si>
  <si>
    <t>ISTR B</t>
  </si>
  <si>
    <t>PC14</t>
  </si>
  <si>
    <t>any</t>
  </si>
  <si>
    <t>cancelled</t>
  </si>
  <si>
    <t>PC15</t>
  </si>
  <si>
    <t>PC18</t>
  </si>
  <si>
    <t>PC19</t>
  </si>
  <si>
    <t>PC20</t>
  </si>
  <si>
    <t>PC21</t>
  </si>
  <si>
    <t>PC22</t>
  </si>
  <si>
    <t>ISTR C</t>
  </si>
  <si>
    <t>ISTR D</t>
  </si>
  <si>
    <t>ISTR E</t>
  </si>
  <si>
    <t>ISTR F</t>
  </si>
  <si>
    <t>ISTR G</t>
  </si>
  <si>
    <t>ISTR H</t>
  </si>
  <si>
    <t>MULTF F3,F1,F2 -- on entry, F2 is preloaded</t>
  </si>
  <si>
    <t># instructions in the loop</t>
  </si>
  <si>
    <t># instructions in the preamble</t>
  </si>
  <si>
    <t>clock ticks for the loop</t>
  </si>
  <si>
    <t>clock ticks for tail in last executed instruction</t>
  </si>
  <si>
    <t># iterations</t>
  </si>
  <si>
    <t>total clock ticks</t>
  </si>
  <si>
    <t>total executed instructions</t>
  </si>
  <si>
    <t>NB Bundles and Dispatch logic: 2 instrutions</t>
  </si>
  <si>
    <t>LD can propagate their value only in WB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</si>
</sst>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5">
    <font>
      <sz val="10"/>
      <color rgb="FF000000"/>
      <name val="Arial"/>
    </font>
    <font>
      <b/>
      <sz val="10"/>
      <color rgb="FF0000FF"/>
      <name val="Arial"/>
      <family val="2"/>
    </font>
    <font>
      <b/>
      <sz val="10"/>
      <color rgb="FFFF0000"/>
      <name val="Arial"/>
      <family val="2"/>
    </font>
    <font>
      <sz val="10"/>
      <color theme="1"/>
      <name val="Arial"/>
      <family val="2"/>
    </font>
    <font>
      <sz val="10"/>
      <color rgb="FF000000"/>
      <name val="Arial"/>
      <family val="2"/>
    </font>
    <font>
      <sz val="10"/>
      <color theme="7"/>
      <name val="Arial"/>
      <family val="2"/>
    </font>
    <font>
      <sz val="10"/>
      <color rgb="FF4A86E8"/>
      <name val="Arial"/>
      <family val="2"/>
    </font>
    <font>
      <sz val="10"/>
      <color rgb="FFFF0000"/>
      <name val="Arial"/>
      <family val="2"/>
    </font>
    <font>
      <sz val="12"/>
      <color rgb="FF000000"/>
      <name val="&quot;Times New Roman&quot;"/>
    </font>
    <font>
      <sz val="10"/>
      <color rgb="FF0000FF"/>
      <name val="Arial"/>
      <family val="2"/>
    </font>
    <font>
      <sz val="10"/>
      <color rgb="FFFF00FF"/>
      <name val="Arial"/>
      <family val="2"/>
    </font>
    <font>
      <sz val="10"/>
      <color theme="1"/>
      <name val="Arial"/>
      <family val="2"/>
    </font>
    <font>
      <sz val="8"/>
      <color theme="1"/>
      <name val="Courier"/>
      <family val="1"/>
    </font>
    <font>
      <i/>
      <sz val="10"/>
      <color theme="1"/>
      <name val="Arial"/>
      <family val="2"/>
    </font>
    <font>
      <i/>
      <sz val="10"/>
      <color rgb="FF0000FF"/>
      <name val="Arial"/>
      <family val="2"/>
    </font>
    <font>
      <i/>
      <sz val="10"/>
      <color rgb="FFFF0000"/>
      <name val="Arial"/>
      <family val="2"/>
    </font>
    <font>
      <sz val="10"/>
      <color theme="1"/>
      <name val="Courier"/>
      <family val="1"/>
    </font>
    <font>
      <sz val="10"/>
      <color theme="1"/>
      <name val="Courier"/>
      <family val="1"/>
    </font>
    <font>
      <sz val="10"/>
      <color rgb="FF000000"/>
      <name val="Courier"/>
      <family val="1"/>
    </font>
    <font>
      <i/>
      <sz val="8"/>
      <color theme="1"/>
      <name val="Courier"/>
      <family val="1"/>
    </font>
    <font>
      <i/>
      <sz val="8"/>
      <color theme="1"/>
      <name val="Arial"/>
      <family val="2"/>
    </font>
    <font>
      <sz val="10"/>
      <name val="Arial"/>
      <family val="2"/>
    </font>
    <font>
      <b/>
      <sz val="10"/>
      <color rgb="FF0000FF"/>
      <name val="Arial"/>
      <family val="2"/>
    </font>
    <font>
      <sz val="11"/>
      <color theme="1"/>
      <name val="Arial"/>
      <family val="2"/>
    </font>
    <font>
      <sz val="12"/>
      <color theme="1"/>
      <name val="Arial"/>
      <family val="2"/>
    </font>
    <font>
      <sz val="12"/>
      <color rgb="FF000000"/>
      <name val="Arial"/>
      <family val="2"/>
    </font>
    <font>
      <sz val="12"/>
      <color rgb="FFFF0000"/>
      <name val="Arial"/>
      <family val="2"/>
    </font>
    <font>
      <i/>
      <sz val="11"/>
      <color rgb="FF000000"/>
      <name val="Arial"/>
      <family val="2"/>
    </font>
    <font>
      <sz val="11"/>
      <color rgb="FF000000"/>
      <name val="Arial"/>
      <family val="2"/>
    </font>
    <font>
      <u/>
      <sz val="10"/>
      <name val="Arial"/>
      <family val="2"/>
    </font>
    <font>
      <sz val="14"/>
      <color rgb="FF000000"/>
      <name val="Courier"/>
      <family val="1"/>
    </font>
    <font>
      <sz val="10"/>
      <color theme="4" tint="-0.249977111117893"/>
      <name val="Arial"/>
      <family val="2"/>
    </font>
    <font>
      <sz val="10"/>
      <color theme="7" tint="0.39997558519241921"/>
      <name val="Arial"/>
      <family val="2"/>
    </font>
    <font>
      <sz val="10"/>
      <color theme="4"/>
      <name val="Arial"/>
      <family val="2"/>
    </font>
    <font>
      <b/>
      <sz val="10"/>
      <color theme="7" tint="0.39997558519241921"/>
      <name val="Arial"/>
      <family val="2"/>
    </font>
    <font>
      <b/>
      <sz val="10"/>
      <color rgb="FF000000"/>
      <name val="Arial"/>
      <family val="2"/>
    </font>
    <font>
      <b/>
      <sz val="10"/>
      <color theme="4" tint="-0.249977111117893"/>
      <name val="Arial"/>
      <family val="2"/>
    </font>
    <font>
      <i/>
      <sz val="10"/>
      <color rgb="FF000000"/>
      <name val="Arial"/>
      <family val="2"/>
    </font>
    <font>
      <sz val="10"/>
      <color rgb="FFFF0000"/>
      <name val="Courier"/>
      <family val="1"/>
    </font>
    <font>
      <sz val="10"/>
      <color rgb="FFFF0000"/>
      <name val="Roboto"/>
    </font>
    <font>
      <sz val="10"/>
      <color rgb="FF00B050"/>
      <name val="Arial"/>
      <family val="2"/>
    </font>
    <font>
      <sz val="14"/>
      <color rgb="FFFF0000"/>
      <name val="Courier"/>
      <family val="1"/>
    </font>
    <font>
      <sz val="10"/>
      <color theme="8" tint="0.39997558519241921"/>
      <name val="Arial"/>
      <family val="2"/>
    </font>
    <font>
      <sz val="10"/>
      <color rgb="FF0070C0"/>
      <name val="Arial"/>
      <family val="2"/>
    </font>
    <font>
      <i/>
      <sz val="10"/>
      <color rgb="FFFF0000"/>
      <name val="Courier"/>
    </font>
  </fonts>
  <fills count="24">
    <fill>
      <patternFill patternType="none"/>
    </fill>
    <fill>
      <patternFill patternType="gray125"/>
    </fill>
    <fill>
      <patternFill patternType="solid">
        <fgColor rgb="FFFFE599"/>
        <bgColor rgb="FFFFE599"/>
      </patternFill>
    </fill>
    <fill>
      <patternFill patternType="solid">
        <fgColor rgb="FFCCCCCC"/>
        <bgColor rgb="FFCCCCCC"/>
      </patternFill>
    </fill>
    <fill>
      <patternFill patternType="solid">
        <fgColor rgb="FFFFFFFF"/>
        <bgColor rgb="FFFFFFFF"/>
      </patternFill>
    </fill>
    <fill>
      <patternFill patternType="solid">
        <fgColor rgb="FFF4CCCC"/>
        <bgColor rgb="FFF4CCCC"/>
      </patternFill>
    </fill>
    <fill>
      <patternFill patternType="solid">
        <fgColor rgb="FFC9DAF8"/>
        <bgColor rgb="FFC9DAF8"/>
      </patternFill>
    </fill>
    <fill>
      <patternFill patternType="solid">
        <fgColor rgb="FFE6B8AF"/>
        <bgColor rgb="FFE6B8AF"/>
      </patternFill>
    </fill>
    <fill>
      <patternFill patternType="solid">
        <fgColor rgb="FFFCE5CD"/>
        <bgColor rgb="FFFCE5CD"/>
      </patternFill>
    </fill>
    <fill>
      <patternFill patternType="solid">
        <fgColor rgb="FFB6D7A8"/>
        <bgColor rgb="FFB6D7A8"/>
      </patternFill>
    </fill>
    <fill>
      <patternFill patternType="solid">
        <fgColor rgb="FFEA9999"/>
        <bgColor rgb="FFEA9999"/>
      </patternFill>
    </fill>
    <fill>
      <patternFill patternType="solid">
        <fgColor rgb="FFFFF2CC"/>
        <bgColor rgb="FFFFF2CC"/>
      </patternFill>
    </fill>
    <fill>
      <patternFill patternType="solid">
        <fgColor rgb="FFD9D9D9"/>
        <bgColor rgb="FFD9D9D9"/>
      </patternFill>
    </fill>
    <fill>
      <patternFill patternType="solid">
        <fgColor theme="6" tint="0.59999389629810485"/>
        <bgColor indexed="64"/>
      </patternFill>
    </fill>
    <fill>
      <patternFill patternType="solid">
        <fgColor theme="2" tint="-0.249977111117893"/>
        <bgColor rgb="FFC9DAF8"/>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79998168889431442"/>
        <bgColor rgb="FFFFF2CC"/>
      </patternFill>
    </fill>
    <fill>
      <patternFill patternType="solid">
        <fgColor theme="9" tint="0.79998168889431442"/>
        <bgColor rgb="FFFFF2CC"/>
      </patternFill>
    </fill>
    <fill>
      <patternFill patternType="solid">
        <fgColor theme="9" tint="0.79998168889431442"/>
        <bgColor indexed="64"/>
      </patternFill>
    </fill>
    <fill>
      <patternFill patternType="solid">
        <fgColor rgb="FFFFFF00"/>
        <bgColor rgb="FFFFE599"/>
      </patternFill>
    </fill>
  </fills>
  <borders count="47">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diagonal/>
    </border>
    <border>
      <left style="thick">
        <color rgb="FFFF0000"/>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7"/>
      </left>
      <right style="medium">
        <color theme="7"/>
      </right>
      <top style="medium">
        <color theme="7"/>
      </top>
      <bottom/>
      <diagonal/>
    </border>
    <border>
      <left style="medium">
        <color theme="7"/>
      </left>
      <right style="medium">
        <color theme="7"/>
      </right>
      <top/>
      <bottom/>
      <diagonal/>
    </border>
    <border>
      <left style="medium">
        <color theme="7"/>
      </left>
      <right style="medium">
        <color theme="7"/>
      </right>
      <top/>
      <bottom style="medium">
        <color theme="7"/>
      </bottom>
      <diagonal/>
    </border>
    <border>
      <left style="medium">
        <color theme="7"/>
      </left>
      <right/>
      <top style="medium">
        <color theme="7"/>
      </top>
      <bottom/>
      <diagonal/>
    </border>
    <border>
      <left/>
      <right style="medium">
        <color theme="7"/>
      </right>
      <top style="medium">
        <color theme="7"/>
      </top>
      <bottom/>
      <diagonal/>
    </border>
    <border>
      <left style="medium">
        <color theme="7"/>
      </left>
      <right/>
      <top/>
      <bottom/>
      <diagonal/>
    </border>
    <border>
      <left/>
      <right style="medium">
        <color theme="7"/>
      </right>
      <top/>
      <bottom/>
      <diagonal/>
    </border>
    <border>
      <left style="medium">
        <color theme="7"/>
      </left>
      <right/>
      <top/>
      <bottom style="medium">
        <color theme="7"/>
      </bottom>
      <diagonal/>
    </border>
    <border>
      <left/>
      <right style="medium">
        <color theme="7"/>
      </right>
      <top/>
      <bottom style="medium">
        <color theme="7"/>
      </bottom>
      <diagonal/>
    </border>
    <border>
      <left/>
      <right style="medium">
        <color rgb="FFFF0000"/>
      </right>
      <top/>
      <bottom/>
      <diagonal/>
    </border>
    <border>
      <left style="medium">
        <color rgb="FFFF0000"/>
      </left>
      <right style="medium">
        <color theme="4" tint="-0.249977111117893"/>
      </right>
      <top/>
      <bottom/>
      <diagonal/>
    </border>
  </borders>
  <cellStyleXfs count="1">
    <xf numFmtId="0" fontId="0" fillId="0" borderId="0"/>
  </cellStyleXfs>
  <cellXfs count="292">
    <xf numFmtId="0" fontId="0" fillId="0" borderId="0" xfId="0"/>
    <xf numFmtId="0" fontId="1" fillId="0" borderId="0" xfId="0" applyFont="1"/>
    <xf numFmtId="0" fontId="0" fillId="0" borderId="0" xfId="0" applyAlignment="1">
      <alignment wrapText="1"/>
    </xf>
    <xf numFmtId="0" fontId="2" fillId="0" borderId="0" xfId="0" applyFont="1"/>
    <xf numFmtId="0" fontId="3" fillId="0" borderId="0" xfId="0" applyFont="1"/>
    <xf numFmtId="0" fontId="3" fillId="2" borderId="0" xfId="0" applyFont="1" applyFill="1"/>
    <xf numFmtId="0" fontId="4" fillId="0" borderId="0" xfId="0" applyFont="1" applyAlignment="1">
      <alignment vertical="center" wrapText="1"/>
    </xf>
    <xf numFmtId="0" fontId="3" fillId="3" borderId="0" xfId="0" applyFont="1" applyFill="1"/>
    <xf numFmtId="0" fontId="3" fillId="3" borderId="0" xfId="0" applyFont="1" applyFill="1" applyAlignment="1">
      <alignment horizontal="center"/>
    </xf>
    <xf numFmtId="0" fontId="3" fillId="3" borderId="0" xfId="0" applyFont="1" applyFill="1" applyAlignment="1">
      <alignment horizontal="center" wrapText="1"/>
    </xf>
    <xf numFmtId="0" fontId="5" fillId="0" borderId="0" xfId="0" applyFont="1"/>
    <xf numFmtId="0" fontId="6" fillId="0" borderId="0" xfId="0" applyFont="1"/>
    <xf numFmtId="0" fontId="7" fillId="0" borderId="0" xfId="0" applyFont="1"/>
    <xf numFmtId="0" fontId="3" fillId="0" borderId="0" xfId="0" applyFont="1" applyAlignment="1">
      <alignment horizontal="center"/>
    </xf>
    <xf numFmtId="0" fontId="4" fillId="4" borderId="0" xfId="0" applyFont="1" applyFill="1" applyAlignment="1">
      <alignment wrapText="1"/>
    </xf>
    <xf numFmtId="0" fontId="8" fillId="0" borderId="0" xfId="0" applyFont="1"/>
    <xf numFmtId="0" fontId="7" fillId="0" borderId="0" xfId="0" applyFont="1" applyAlignment="1">
      <alignment horizontal="right"/>
    </xf>
    <xf numFmtId="0" fontId="7"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xf>
    <xf numFmtId="0" fontId="3" fillId="0" borderId="0" xfId="0" applyFont="1" applyAlignment="1">
      <alignment horizontal="right"/>
    </xf>
    <xf numFmtId="0" fontId="0" fillId="0" borderId="0" xfId="0" applyAlignment="1">
      <alignment horizontal="right"/>
    </xf>
    <xf numFmtId="0" fontId="3" fillId="0" borderId="2" xfId="0" applyFont="1" applyBorder="1"/>
    <xf numFmtId="0" fontId="1" fillId="0" borderId="3" xfId="0" applyFont="1" applyBorder="1"/>
    <xf numFmtId="0" fontId="11" fillId="0" borderId="0" xfId="0" applyFont="1" applyAlignment="1">
      <alignment wrapText="1"/>
    </xf>
    <xf numFmtId="0" fontId="12" fillId="0" borderId="0" xfId="0" applyFont="1" applyAlignment="1">
      <alignment wrapText="1"/>
    </xf>
    <xf numFmtId="0" fontId="13" fillId="0" borderId="0" xfId="0" applyFont="1" applyAlignment="1">
      <alignment horizontal="center"/>
    </xf>
    <xf numFmtId="0" fontId="3" fillId="5" borderId="0" xfId="0" applyFont="1" applyFill="1"/>
    <xf numFmtId="0" fontId="3" fillId="6" borderId="4" xfId="0" applyFont="1" applyFill="1" applyBorder="1"/>
    <xf numFmtId="0" fontId="3" fillId="7" borderId="4" xfId="0" applyFont="1" applyFill="1" applyBorder="1"/>
    <xf numFmtId="0" fontId="3" fillId="7" borderId="0" xfId="0" applyFont="1" applyFill="1"/>
    <xf numFmtId="0" fontId="3" fillId="8" borderId="4" xfId="0" applyFont="1" applyFill="1" applyBorder="1"/>
    <xf numFmtId="0" fontId="3" fillId="8" borderId="0" xfId="0" applyFont="1" applyFill="1"/>
    <xf numFmtId="0" fontId="3" fillId="6" borderId="0" xfId="0" applyFont="1" applyFill="1"/>
    <xf numFmtId="0" fontId="3" fillId="9" borderId="4" xfId="0" applyFont="1" applyFill="1" applyBorder="1"/>
    <xf numFmtId="0" fontId="3" fillId="9" borderId="0" xfId="0" applyFont="1" applyFill="1"/>
    <xf numFmtId="0" fontId="3" fillId="0" borderId="1" xfId="0" applyFont="1" applyBorder="1"/>
    <xf numFmtId="0" fontId="3" fillId="10" borderId="1" xfId="0" applyFont="1" applyFill="1" applyBorder="1"/>
    <xf numFmtId="0" fontId="3" fillId="0" borderId="0" xfId="0" applyFont="1" applyAlignment="1">
      <alignment wrapText="1"/>
    </xf>
    <xf numFmtId="0" fontId="3" fillId="0" borderId="0" xfId="0" applyFont="1" applyAlignment="1">
      <alignment vertical="center"/>
    </xf>
    <xf numFmtId="0" fontId="14" fillId="4" borderId="0" xfId="0" applyFont="1" applyFill="1" applyAlignment="1">
      <alignment horizontal="left"/>
    </xf>
    <xf numFmtId="0" fontId="15" fillId="0" borderId="0" xfId="0" applyFont="1"/>
    <xf numFmtId="0" fontId="16" fillId="0" borderId="0" xfId="0" applyFont="1" applyAlignment="1">
      <alignment horizontal="right"/>
    </xf>
    <xf numFmtId="0" fontId="17" fillId="0" borderId="0" xfId="0" applyFont="1"/>
    <xf numFmtId="164" fontId="3" fillId="0" borderId="0" xfId="0" applyNumberFormat="1" applyFont="1"/>
    <xf numFmtId="0" fontId="17" fillId="0" borderId="0" xfId="0" applyFont="1" applyAlignment="1">
      <alignment horizontal="right"/>
    </xf>
    <xf numFmtId="0" fontId="3" fillId="0" borderId="0" xfId="0" applyFont="1" applyAlignment="1">
      <alignment horizontal="left"/>
    </xf>
    <xf numFmtId="0" fontId="3" fillId="11" borderId="0" xfId="0" applyFont="1" applyFill="1" applyAlignment="1">
      <alignment horizontal="center"/>
    </xf>
    <xf numFmtId="0" fontId="16" fillId="0" borderId="0" xfId="0" applyFont="1" applyAlignment="1">
      <alignment horizontal="center"/>
    </xf>
    <xf numFmtId="0" fontId="12" fillId="0" borderId="0" xfId="0" applyFont="1"/>
    <xf numFmtId="0" fontId="19" fillId="0" borderId="0" xfId="0" applyFont="1" applyAlignment="1">
      <alignment horizontal="center"/>
    </xf>
    <xf numFmtId="0" fontId="20" fillId="0" borderId="1" xfId="0" applyFont="1" applyBorder="1" applyAlignment="1">
      <alignment horizontal="left" vertical="top"/>
    </xf>
    <xf numFmtId="0" fontId="20" fillId="0" borderId="5" xfId="0" applyFont="1" applyBorder="1" applyAlignment="1">
      <alignment horizontal="left" vertical="top"/>
    </xf>
    <xf numFmtId="0" fontId="20" fillId="0" borderId="6" xfId="0" applyFont="1" applyBorder="1" applyAlignment="1">
      <alignment horizontal="left" vertical="top"/>
    </xf>
    <xf numFmtId="0" fontId="20" fillId="0" borderId="7" xfId="0" applyFont="1" applyBorder="1" applyAlignment="1">
      <alignment horizontal="left" vertical="top"/>
    </xf>
    <xf numFmtId="0" fontId="22" fillId="0" borderId="1" xfId="0" applyFont="1" applyBorder="1" applyAlignment="1">
      <alignment horizontal="center"/>
    </xf>
    <xf numFmtId="0" fontId="11" fillId="0" borderId="5" xfId="0" applyFont="1" applyBorder="1" applyAlignment="1">
      <alignment horizontal="center" vertical="top"/>
    </xf>
    <xf numFmtId="0" fontId="11" fillId="0" borderId="5" xfId="0" applyFont="1" applyBorder="1" applyAlignment="1">
      <alignment horizontal="center"/>
    </xf>
    <xf numFmtId="0" fontId="22" fillId="0" borderId="7" xfId="0" applyFont="1" applyBorder="1" applyAlignment="1">
      <alignment horizont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23" fillId="0" borderId="0" xfId="0" applyFont="1"/>
    <xf numFmtId="0" fontId="0" fillId="0" borderId="0" xfId="0" applyAlignment="1">
      <alignment horizontal="left"/>
    </xf>
    <xf numFmtId="0" fontId="15" fillId="11" borderId="0" xfId="0" applyFont="1" applyFill="1"/>
    <xf numFmtId="0" fontId="25" fillId="12" borderId="7" xfId="0" applyFont="1" applyFill="1" applyBorder="1" applyAlignment="1">
      <alignment horizontal="center"/>
    </xf>
    <xf numFmtId="0" fontId="25" fillId="12" borderId="7" xfId="0" applyFont="1" applyFill="1" applyBorder="1" applyAlignment="1">
      <alignment horizontal="center" vertical="top"/>
    </xf>
    <xf numFmtId="0" fontId="23" fillId="0" borderId="0" xfId="0" applyFont="1" applyAlignment="1">
      <alignment horizontal="left"/>
    </xf>
    <xf numFmtId="0" fontId="24" fillId="0" borderId="6" xfId="0" applyFont="1" applyBorder="1" applyAlignment="1">
      <alignment horizontal="center"/>
    </xf>
    <xf numFmtId="0" fontId="26" fillId="11" borderId="7" xfId="0" applyFont="1" applyFill="1" applyBorder="1" applyAlignment="1">
      <alignment horizontal="center"/>
    </xf>
    <xf numFmtId="0" fontId="24" fillId="0" borderId="1" xfId="0" applyFont="1" applyBorder="1" applyAlignment="1">
      <alignment horizontal="center"/>
    </xf>
    <xf numFmtId="0" fontId="26" fillId="11" borderId="1" xfId="0" applyFont="1" applyFill="1" applyBorder="1" applyAlignment="1">
      <alignment horizontal="center"/>
    </xf>
    <xf numFmtId="0" fontId="26" fillId="11" borderId="1" xfId="0" applyFont="1" applyFill="1" applyBorder="1" applyAlignment="1">
      <alignment horizontal="center" vertical="top"/>
    </xf>
    <xf numFmtId="0" fontId="24" fillId="11" borderId="1" xfId="0" applyFont="1" applyFill="1" applyBorder="1" applyAlignment="1">
      <alignment horizontal="center"/>
    </xf>
    <xf numFmtId="0" fontId="24" fillId="11" borderId="1" xfId="0" applyFont="1" applyFill="1" applyBorder="1" applyAlignment="1">
      <alignment horizontal="center" vertical="top"/>
    </xf>
    <xf numFmtId="0" fontId="24" fillId="0" borderId="0" xfId="0" applyFont="1"/>
    <xf numFmtId="0" fontId="24" fillId="0" borderId="0" xfId="0" applyFont="1" applyAlignment="1">
      <alignment horizontal="center"/>
    </xf>
    <xf numFmtId="0" fontId="24" fillId="0" borderId="0" xfId="0" applyFont="1" applyAlignment="1">
      <alignment horizontal="center" vertical="top"/>
    </xf>
    <xf numFmtId="0" fontId="24" fillId="12" borderId="1" xfId="0" applyFont="1" applyFill="1" applyBorder="1" applyAlignment="1">
      <alignment vertical="top"/>
    </xf>
    <xf numFmtId="0" fontId="25" fillId="0" borderId="0" xfId="0" applyFont="1" applyAlignment="1">
      <alignment horizontal="center" vertical="top"/>
    </xf>
    <xf numFmtId="0" fontId="27" fillId="0" borderId="0" xfId="0" applyFont="1" applyAlignment="1">
      <alignment horizontal="left" vertical="top"/>
    </xf>
    <xf numFmtId="0" fontId="25" fillId="12" borderId="6" xfId="0" applyFont="1" applyFill="1" applyBorder="1" applyAlignment="1">
      <alignment vertical="top"/>
    </xf>
    <xf numFmtId="0" fontId="25" fillId="12" borderId="1" xfId="0" applyFont="1" applyFill="1" applyBorder="1" applyAlignment="1">
      <alignment horizontal="center" vertical="top"/>
    </xf>
    <xf numFmtId="0" fontId="28" fillId="0" borderId="0" xfId="0" applyFont="1" applyAlignment="1">
      <alignment horizontal="left" vertical="top"/>
    </xf>
    <xf numFmtId="0" fontId="24" fillId="0" borderId="0" xfId="0" applyFont="1" applyAlignment="1">
      <alignment vertical="top"/>
    </xf>
    <xf numFmtId="0" fontId="23" fillId="0" borderId="0" xfId="0" applyFont="1" applyAlignment="1">
      <alignment horizontal="left" vertical="top"/>
    </xf>
    <xf numFmtId="0" fontId="24" fillId="12" borderId="6" xfId="0" applyFont="1" applyFill="1" applyBorder="1"/>
    <xf numFmtId="0" fontId="25" fillId="12" borderId="7" xfId="0" applyFont="1" applyFill="1" applyBorder="1" applyAlignment="1">
      <alignment horizontal="center" wrapText="1"/>
    </xf>
    <xf numFmtId="0" fontId="26" fillId="11" borderId="7" xfId="0" applyFont="1" applyFill="1" applyBorder="1"/>
    <xf numFmtId="0" fontId="26" fillId="11" borderId="7" xfId="0" applyFont="1" applyFill="1" applyBorder="1" applyAlignment="1">
      <alignment vertical="top"/>
    </xf>
    <xf numFmtId="0" fontId="3" fillId="0" borderId="0" xfId="0" applyFont="1" applyAlignment="1">
      <alignment vertical="center" wrapText="1"/>
    </xf>
    <xf numFmtId="0" fontId="16" fillId="0" borderId="0" xfId="0" applyFont="1"/>
    <xf numFmtId="0" fontId="3" fillId="0" borderId="0" xfId="0" applyFont="1" applyAlignment="1">
      <alignment horizontal="left" vertical="center" wrapText="1"/>
    </xf>
    <xf numFmtId="0" fontId="3" fillId="0" borderId="0" xfId="0" quotePrefix="1" applyFont="1" applyAlignment="1">
      <alignment horizontal="center"/>
    </xf>
    <xf numFmtId="0" fontId="3" fillId="2" borderId="1" xfId="0" applyFont="1" applyFill="1" applyBorder="1" applyAlignment="1">
      <alignment horizontal="center"/>
    </xf>
    <xf numFmtId="0" fontId="4" fillId="0" borderId="0" xfId="0" applyFont="1"/>
    <xf numFmtId="0" fontId="18" fillId="0" borderId="0" xfId="0" applyFont="1" applyAlignment="1">
      <alignment horizontal="right"/>
    </xf>
    <xf numFmtId="0" fontId="4" fillId="0" borderId="0" xfId="0" applyFont="1" applyAlignment="1">
      <alignment wrapText="1"/>
    </xf>
    <xf numFmtId="0" fontId="0" fillId="0" borderId="14" xfId="0" applyBorder="1"/>
    <xf numFmtId="0" fontId="4" fillId="0" borderId="15" xfId="0" applyFont="1" applyBorder="1"/>
    <xf numFmtId="0" fontId="4" fillId="0" borderId="16" xfId="0" applyFont="1" applyBorder="1"/>
    <xf numFmtId="0" fontId="4" fillId="0" borderId="17" xfId="0" applyFont="1" applyBorder="1"/>
    <xf numFmtId="0" fontId="4" fillId="13" borderId="13" xfId="0" applyFont="1" applyFill="1" applyBorder="1"/>
    <xf numFmtId="0" fontId="0" fillId="13" borderId="13" xfId="0" applyFill="1" applyBorder="1"/>
    <xf numFmtId="0" fontId="3" fillId="0" borderId="4" xfId="0" applyFont="1" applyBorder="1"/>
    <xf numFmtId="0" fontId="3" fillId="0" borderId="0" xfId="0" applyFont="1" applyAlignment="1">
      <alignment vertical="top"/>
    </xf>
    <xf numFmtId="0" fontId="3" fillId="0" borderId="8" xfId="0" applyFont="1" applyBorder="1"/>
    <xf numFmtId="0" fontId="11" fillId="0" borderId="8" xfId="0" applyFont="1" applyBorder="1" applyAlignment="1">
      <alignment horizontal="center"/>
    </xf>
    <xf numFmtId="0" fontId="15" fillId="0" borderId="3" xfId="0" applyFont="1" applyBorder="1"/>
    <xf numFmtId="0" fontId="4" fillId="0" borderId="0" xfId="0" applyFont="1" applyAlignment="1">
      <alignment horizontal="right"/>
    </xf>
    <xf numFmtId="2" fontId="0" fillId="0" borderId="0" xfId="0" applyNumberFormat="1"/>
    <xf numFmtId="0" fontId="29" fillId="0" borderId="0" xfId="0" applyFont="1"/>
    <xf numFmtId="0" fontId="24" fillId="0" borderId="9" xfId="0" applyFont="1" applyBorder="1" applyAlignment="1">
      <alignment horizontal="center"/>
    </xf>
    <xf numFmtId="0" fontId="3" fillId="14" borderId="4" xfId="0" applyFont="1" applyFill="1" applyBorder="1"/>
    <xf numFmtId="0" fontId="3" fillId="14" borderId="0" xfId="0" applyFont="1" applyFill="1"/>
    <xf numFmtId="0" fontId="3" fillId="0" borderId="0" xfId="0" applyFont="1" applyAlignment="1">
      <alignment vertical="top" wrapText="1"/>
    </xf>
    <xf numFmtId="0" fontId="4" fillId="0" borderId="18" xfId="0" applyFont="1" applyBorder="1" applyAlignment="1">
      <alignment horizontal="center"/>
    </xf>
    <xf numFmtId="0" fontId="4" fillId="0" borderId="0" xfId="0" applyFont="1" applyAlignment="1">
      <alignment horizontal="center" vertical="center" wrapText="1"/>
    </xf>
    <xf numFmtId="0" fontId="18" fillId="0" borderId="3" xfId="0" applyFont="1" applyBorder="1" applyAlignment="1">
      <alignment horizontal="right"/>
    </xf>
    <xf numFmtId="0" fontId="18" fillId="0" borderId="3" xfId="0" applyFont="1" applyBorder="1"/>
    <xf numFmtId="0" fontId="22" fillId="0" borderId="19" xfId="0" applyFont="1" applyBorder="1" applyAlignment="1">
      <alignment horizontal="center"/>
    </xf>
    <xf numFmtId="0" fontId="30" fillId="0" borderId="18" xfId="0" applyFont="1" applyBorder="1" applyAlignment="1">
      <alignment horizontal="right" vertical="center"/>
    </xf>
    <xf numFmtId="0" fontId="30" fillId="0" borderId="18" xfId="0" applyFont="1" applyBorder="1" applyAlignment="1">
      <alignment vertical="center"/>
    </xf>
    <xf numFmtId="0" fontId="0" fillId="15" borderId="20" xfId="0" applyFill="1" applyBorder="1"/>
    <xf numFmtId="0" fontId="0" fillId="15" borderId="21" xfId="0" applyFill="1" applyBorder="1"/>
    <xf numFmtId="0" fontId="0" fillId="15" borderId="26" xfId="0" applyFill="1" applyBorder="1"/>
    <xf numFmtId="0" fontId="0" fillId="0" borderId="21" xfId="0" applyBorder="1"/>
    <xf numFmtId="0" fontId="0" fillId="0" borderId="22" xfId="0" applyBorder="1"/>
    <xf numFmtId="0" fontId="0" fillId="16" borderId="23" xfId="0" applyFill="1" applyBorder="1"/>
    <xf numFmtId="0" fontId="0" fillId="16" borderId="24" xfId="0" applyFill="1" applyBorder="1"/>
    <xf numFmtId="0" fontId="0" fillId="16" borderId="25" xfId="0" applyFill="1" applyBorder="1"/>
    <xf numFmtId="0" fontId="0" fillId="17" borderId="23" xfId="0" applyFill="1" applyBorder="1"/>
    <xf numFmtId="0" fontId="0" fillId="17" borderId="24" xfId="0" applyFill="1" applyBorder="1"/>
    <xf numFmtId="0" fontId="0" fillId="17" borderId="25" xfId="0" applyFill="1" applyBorder="1"/>
    <xf numFmtId="0" fontId="4" fillId="0" borderId="0" xfId="0" quotePrefix="1" applyFont="1"/>
    <xf numFmtId="0" fontId="4" fillId="0" borderId="0" xfId="0" applyFont="1" applyAlignment="1">
      <alignment horizontal="center"/>
    </xf>
    <xf numFmtId="0" fontId="4" fillId="0" borderId="20" xfId="0" applyFont="1" applyBorder="1"/>
    <xf numFmtId="0" fontId="34" fillId="0" borderId="0" xfId="0" applyFont="1" applyAlignment="1">
      <alignment vertical="center"/>
    </xf>
    <xf numFmtId="0" fontId="4" fillId="0" borderId="0" xfId="0" applyFont="1" applyAlignment="1">
      <alignment vertical="center" wrapText="1"/>
    </xf>
    <xf numFmtId="0" fontId="0" fillId="0" borderId="0" xfId="0"/>
    <xf numFmtId="0" fontId="3" fillId="0" borderId="0" xfId="0" applyFont="1" applyAlignment="1">
      <alignment horizontal="center" vertical="center" textRotation="90"/>
    </xf>
    <xf numFmtId="0" fontId="4" fillId="0" borderId="8" xfId="0" applyFont="1" applyBorder="1" applyAlignment="1">
      <alignment vertical="top" wrapText="1"/>
    </xf>
    <xf numFmtId="0" fontId="21" fillId="0" borderId="9" xfId="0" applyFont="1" applyBorder="1" applyAlignment="1">
      <alignment vertical="top"/>
    </xf>
    <xf numFmtId="0" fontId="21" fillId="0" borderId="6" xfId="0" applyFont="1" applyBorder="1" applyAlignment="1">
      <alignment vertical="top"/>
    </xf>
    <xf numFmtId="0" fontId="22" fillId="0" borderId="10" xfId="0" applyFont="1" applyBorder="1" applyAlignment="1">
      <alignment horizontal="center"/>
    </xf>
    <xf numFmtId="0" fontId="21" fillId="0" borderId="10" xfId="0" applyFont="1" applyBorder="1"/>
    <xf numFmtId="0" fontId="21" fillId="0" borderId="5" xfId="0" applyFont="1" applyBorder="1"/>
    <xf numFmtId="0" fontId="26" fillId="11" borderId="12" xfId="0" applyFont="1" applyFill="1" applyBorder="1"/>
    <xf numFmtId="0" fontId="21" fillId="0" borderId="7" xfId="0" applyFont="1" applyBorder="1"/>
    <xf numFmtId="0" fontId="7" fillId="11" borderId="11" xfId="0" applyFont="1" applyFill="1" applyBorder="1"/>
    <xf numFmtId="0" fontId="24" fillId="12" borderId="8" xfId="0" applyFont="1" applyFill="1" applyBorder="1" applyAlignment="1">
      <alignment horizontal="center"/>
    </xf>
    <xf numFmtId="0" fontId="21" fillId="0" borderId="6" xfId="0" applyFont="1" applyBorder="1"/>
    <xf numFmtId="0" fontId="25" fillId="12" borderId="10" xfId="0" applyFont="1" applyFill="1" applyBorder="1" applyAlignment="1">
      <alignment horizontal="center"/>
    </xf>
    <xf numFmtId="0" fontId="25" fillId="12" borderId="11" xfId="0" applyFont="1" applyFill="1" applyBorder="1" applyAlignment="1">
      <alignment horizontal="center" vertical="top"/>
    </xf>
    <xf numFmtId="0" fontId="24" fillId="12" borderId="11" xfId="0" applyFont="1" applyFill="1" applyBorder="1" applyAlignment="1">
      <alignment horizontal="center"/>
    </xf>
    <xf numFmtId="0" fontId="25" fillId="12" borderId="12" xfId="0" applyFont="1" applyFill="1" applyBorder="1" applyAlignment="1">
      <alignment horizontal="center"/>
    </xf>
    <xf numFmtId="0" fontId="4" fillId="0" borderId="0" xfId="0" applyFont="1" applyAlignment="1">
      <alignment horizontal="center" vertical="center"/>
    </xf>
    <xf numFmtId="0" fontId="4" fillId="15" borderId="26" xfId="0" quotePrefix="1" applyFont="1" applyFill="1" applyBorder="1"/>
    <xf numFmtId="0" fontId="4" fillId="15" borderId="21" xfId="0" quotePrefix="1" applyFont="1" applyFill="1" applyBorder="1"/>
    <xf numFmtId="0" fontId="4" fillId="0" borderId="0" xfId="0" quotePrefix="1" applyFont="1" applyFill="1"/>
    <xf numFmtId="0" fontId="0" fillId="0" borderId="0" xfId="0" applyFill="1"/>
    <xf numFmtId="0" fontId="4" fillId="0" borderId="0" xfId="0" applyFont="1" applyFill="1"/>
    <xf numFmtId="0" fontId="4" fillId="0" borderId="3" xfId="0" quotePrefix="1" applyFont="1" applyFill="1" applyBorder="1"/>
    <xf numFmtId="0" fontId="0" fillId="0" borderId="3" xfId="0" applyFill="1" applyBorder="1"/>
    <xf numFmtId="0" fontId="4" fillId="0" borderId="3" xfId="0" applyFont="1" applyFill="1" applyBorder="1"/>
    <xf numFmtId="0" fontId="4" fillId="15" borderId="20" xfId="0" applyFont="1" applyFill="1" applyBorder="1"/>
    <xf numFmtId="0" fontId="0" fillId="15" borderId="22" xfId="0" applyFill="1" applyBorder="1"/>
    <xf numFmtId="0" fontId="4" fillId="0" borderId="0" xfId="0" applyFont="1" applyAlignment="1">
      <alignment horizontal="left"/>
    </xf>
    <xf numFmtId="0" fontId="4" fillId="0" borderId="28" xfId="0" applyFont="1" applyBorder="1"/>
    <xf numFmtId="0" fontId="3" fillId="0" borderId="29" xfId="0" applyFont="1" applyBorder="1" applyAlignment="1">
      <alignment horizontal="left"/>
    </xf>
    <xf numFmtId="0" fontId="0" fillId="0" borderId="30" xfId="0" applyBorder="1"/>
    <xf numFmtId="0" fontId="4" fillId="0" borderId="31" xfId="0" applyFont="1" applyBorder="1" applyAlignment="1">
      <alignment horizontal="left"/>
    </xf>
    <xf numFmtId="0" fontId="4" fillId="0" borderId="3" xfId="0" applyFont="1" applyBorder="1" applyAlignment="1">
      <alignment horizontal="left"/>
    </xf>
    <xf numFmtId="0" fontId="4" fillId="0" borderId="32" xfId="0" applyFont="1" applyBorder="1" applyAlignment="1">
      <alignment horizontal="left"/>
    </xf>
    <xf numFmtId="0" fontId="3" fillId="0" borderId="31" xfId="0" applyFont="1" applyBorder="1" applyAlignment="1">
      <alignment horizontal="left"/>
    </xf>
    <xf numFmtId="0" fontId="3" fillId="0" borderId="3" xfId="0" applyFont="1" applyBorder="1" applyAlignment="1">
      <alignment horizontal="left"/>
    </xf>
    <xf numFmtId="0" fontId="3" fillId="0" borderId="32" xfId="0" applyFont="1" applyBorder="1" applyAlignment="1">
      <alignment horizontal="left"/>
    </xf>
    <xf numFmtId="0" fontId="3" fillId="0" borderId="31" xfId="0" applyFont="1" applyBorder="1" applyAlignment="1">
      <alignment horizontal="center"/>
    </xf>
    <xf numFmtId="0" fontId="0" fillId="0" borderId="32" xfId="0" applyBorder="1"/>
    <xf numFmtId="0" fontId="4" fillId="0" borderId="31" xfId="0" applyFont="1" applyBorder="1"/>
    <xf numFmtId="0" fontId="3" fillId="0" borderId="33" xfId="0" applyFont="1" applyBorder="1" applyAlignment="1">
      <alignment horizontal="center"/>
    </xf>
    <xf numFmtId="0" fontId="3" fillId="0" borderId="34" xfId="0" applyFont="1" applyBorder="1" applyAlignment="1">
      <alignment horizontal="left"/>
    </xf>
    <xf numFmtId="0" fontId="3" fillId="0" borderId="35" xfId="0" applyFont="1" applyBorder="1" applyAlignment="1">
      <alignment horizontal="center"/>
    </xf>
    <xf numFmtId="0" fontId="35" fillId="0" borderId="0" xfId="0" applyFont="1"/>
    <xf numFmtId="0" fontId="36" fillId="0" borderId="0" xfId="0" applyFont="1" applyAlignment="1">
      <alignment horizontal="center"/>
    </xf>
    <xf numFmtId="0" fontId="0" fillId="0" borderId="3" xfId="0" applyBorder="1"/>
    <xf numFmtId="0" fontId="3" fillId="0" borderId="32" xfId="0" applyFont="1" applyBorder="1" applyAlignment="1">
      <alignment horizontal="center"/>
    </xf>
    <xf numFmtId="0" fontId="3" fillId="18" borderId="27" xfId="0" applyFont="1" applyFill="1" applyBorder="1" applyAlignment="1">
      <alignment horizontal="center"/>
    </xf>
    <xf numFmtId="0" fontId="3" fillId="18" borderId="28" xfId="0" applyFont="1" applyFill="1" applyBorder="1" applyAlignment="1">
      <alignment horizontal="center"/>
    </xf>
    <xf numFmtId="0" fontId="3" fillId="18" borderId="29" xfId="0" applyFont="1" applyFill="1" applyBorder="1" applyAlignment="1">
      <alignment horizontal="center"/>
    </xf>
    <xf numFmtId="0" fontId="3" fillId="18" borderId="30" xfId="0" applyFont="1" applyFill="1" applyBorder="1" applyAlignment="1">
      <alignment horizontal="center"/>
    </xf>
    <xf numFmtId="0" fontId="3" fillId="18" borderId="31" xfId="0" applyFont="1" applyFill="1" applyBorder="1" applyAlignment="1">
      <alignment horizontal="center"/>
    </xf>
    <xf numFmtId="0" fontId="3" fillId="18" borderId="3" xfId="0" applyFont="1" applyFill="1" applyBorder="1" applyAlignment="1">
      <alignment horizontal="center"/>
    </xf>
    <xf numFmtId="0" fontId="3" fillId="18" borderId="32" xfId="0" applyFont="1" applyFill="1" applyBorder="1" applyAlignment="1">
      <alignment horizontal="center"/>
    </xf>
    <xf numFmtId="0" fontId="3" fillId="18" borderId="33" xfId="0" applyFont="1" applyFill="1" applyBorder="1" applyAlignment="1">
      <alignment horizontal="center"/>
    </xf>
    <xf numFmtId="0" fontId="3" fillId="18" borderId="34" xfId="0" applyFont="1" applyFill="1" applyBorder="1" applyAlignment="1">
      <alignment horizontal="center"/>
    </xf>
    <xf numFmtId="0" fontId="3" fillId="18" borderId="35" xfId="0" applyFont="1" applyFill="1" applyBorder="1" applyAlignment="1">
      <alignment horizontal="center"/>
    </xf>
    <xf numFmtId="0" fontId="37" fillId="0" borderId="0" xfId="0" applyFont="1"/>
    <xf numFmtId="0" fontId="37" fillId="0" borderId="0" xfId="0" applyFont="1" applyFill="1"/>
    <xf numFmtId="0" fontId="3" fillId="2" borderId="1" xfId="0" applyFont="1" applyFill="1" applyBorder="1" applyAlignment="1">
      <alignment horizontal="center" vertical="center"/>
    </xf>
    <xf numFmtId="0" fontId="3" fillId="9" borderId="1" xfId="0" applyFont="1" applyFill="1" applyBorder="1" applyAlignment="1">
      <alignment vertical="center" wrapText="1"/>
    </xf>
    <xf numFmtId="0" fontId="18" fillId="0" borderId="3" xfId="0" applyFont="1" applyBorder="1" applyAlignment="1">
      <alignment horizontal="left"/>
    </xf>
    <xf numFmtId="0" fontId="15" fillId="0" borderId="13" xfId="0" applyFont="1" applyBorder="1"/>
    <xf numFmtId="0" fontId="16" fillId="0" borderId="3" xfId="0" applyFont="1" applyBorder="1" applyAlignment="1">
      <alignment horizontal="right"/>
    </xf>
    <xf numFmtId="0" fontId="16" fillId="0" borderId="3" xfId="0" applyFont="1" applyBorder="1"/>
    <xf numFmtId="0" fontId="38" fillId="0" borderId="3" xfId="0" applyFont="1" applyBorder="1"/>
    <xf numFmtId="0" fontId="38" fillId="4" borderId="13" xfId="0" applyFont="1" applyFill="1" applyBorder="1" applyAlignment="1">
      <alignment horizontal="left"/>
    </xf>
    <xf numFmtId="0" fontId="39" fillId="4" borderId="13" xfId="0" applyFont="1" applyFill="1" applyBorder="1"/>
    <xf numFmtId="0" fontId="7" fillId="0" borderId="13" xfId="0" applyFont="1" applyBorder="1"/>
    <xf numFmtId="0" fontId="3" fillId="16" borderId="0" xfId="0" applyFont="1" applyFill="1" applyAlignment="1">
      <alignment vertical="center" textRotation="90"/>
    </xf>
    <xf numFmtId="0" fontId="38" fillId="0" borderId="3" xfId="0" applyFont="1" applyFill="1" applyBorder="1"/>
    <xf numFmtId="0" fontId="38" fillId="16" borderId="36" xfId="0" applyFont="1" applyFill="1" applyBorder="1"/>
    <xf numFmtId="0" fontId="38" fillId="16" borderId="37" xfId="0" applyFont="1" applyFill="1" applyBorder="1"/>
    <xf numFmtId="0" fontId="38" fillId="16" borderId="38" xfId="0" applyFont="1" applyFill="1" applyBorder="1"/>
    <xf numFmtId="0" fontId="38" fillId="4" borderId="3" xfId="0" applyFont="1" applyFill="1" applyBorder="1" applyAlignment="1">
      <alignment horizontal="left"/>
    </xf>
    <xf numFmtId="0" fontId="39" fillId="4" borderId="3" xfId="0" applyFont="1" applyFill="1" applyBorder="1"/>
    <xf numFmtId="0" fontId="7" fillId="0" borderId="3" xfId="0" applyFont="1" applyBorder="1"/>
    <xf numFmtId="0" fontId="18" fillId="0" borderId="3" xfId="0" applyFont="1" applyFill="1" applyBorder="1" applyAlignment="1">
      <alignment horizontal="right"/>
    </xf>
    <xf numFmtId="0" fontId="18" fillId="0" borderId="3" xfId="0" applyFont="1" applyFill="1" applyBorder="1"/>
    <xf numFmtId="0" fontId="15" fillId="0" borderId="3" xfId="0" applyFont="1" applyFill="1" applyBorder="1"/>
    <xf numFmtId="0" fontId="18" fillId="0" borderId="39" xfId="0" applyFont="1" applyFill="1" applyBorder="1" applyAlignment="1">
      <alignment horizontal="right"/>
    </xf>
    <xf numFmtId="0" fontId="18" fillId="16" borderId="40" xfId="0" applyFont="1" applyFill="1" applyBorder="1"/>
    <xf numFmtId="0" fontId="18" fillId="0" borderId="41" xfId="0" applyFont="1" applyFill="1" applyBorder="1" applyAlignment="1">
      <alignment horizontal="right"/>
    </xf>
    <xf numFmtId="0" fontId="18" fillId="16" borderId="42" xfId="0" applyFont="1" applyFill="1" applyBorder="1"/>
    <xf numFmtId="0" fontId="0" fillId="0" borderId="41" xfId="0" applyFill="1" applyBorder="1"/>
    <xf numFmtId="0" fontId="15" fillId="16" borderId="42" xfId="0" applyFont="1" applyFill="1" applyBorder="1"/>
    <xf numFmtId="0" fontId="18" fillId="0" borderId="43" xfId="0" applyFont="1" applyFill="1" applyBorder="1" applyAlignment="1">
      <alignment horizontal="right"/>
    </xf>
    <xf numFmtId="0" fontId="18" fillId="16" borderId="44" xfId="0" applyFont="1" applyFill="1" applyBorder="1"/>
    <xf numFmtId="0" fontId="7" fillId="18" borderId="0" xfId="0" applyFont="1" applyFill="1"/>
    <xf numFmtId="0" fontId="4" fillId="19" borderId="0" xfId="0" applyFont="1" applyFill="1"/>
    <xf numFmtId="0" fontId="0" fillId="0" borderId="0" xfId="0" applyAlignment="1">
      <alignment horizontal="center"/>
    </xf>
    <xf numFmtId="0" fontId="0" fillId="0" borderId="0" xfId="0" applyFill="1" applyAlignment="1">
      <alignment horizontal="center"/>
    </xf>
    <xf numFmtId="0" fontId="4" fillId="18" borderId="0" xfId="0" applyFont="1" applyFill="1"/>
    <xf numFmtId="0" fontId="2" fillId="18" borderId="0" xfId="0" applyFont="1" applyFill="1" applyAlignment="1">
      <alignment horizontal="center"/>
    </xf>
    <xf numFmtId="0" fontId="30" fillId="16" borderId="18" xfId="0" applyFont="1" applyFill="1" applyBorder="1" applyAlignment="1">
      <alignment horizontal="right" vertical="center"/>
    </xf>
    <xf numFmtId="0" fontId="30" fillId="16" borderId="18" xfId="0" applyFont="1" applyFill="1" applyBorder="1" applyAlignment="1">
      <alignment vertical="center"/>
    </xf>
    <xf numFmtId="49" fontId="3" fillId="16" borderId="18" xfId="0" applyNumberFormat="1" applyFont="1" applyFill="1" applyBorder="1" applyAlignment="1">
      <alignment horizontal="center" vertical="center"/>
    </xf>
    <xf numFmtId="49" fontId="3" fillId="16" borderId="7" xfId="0" applyNumberFormat="1" applyFont="1" applyFill="1" applyBorder="1" applyAlignment="1">
      <alignment horizontal="center" vertical="center"/>
    </xf>
    <xf numFmtId="49" fontId="40" fillId="16" borderId="7" xfId="0" applyNumberFormat="1" applyFont="1" applyFill="1" applyBorder="1" applyAlignment="1">
      <alignment horizontal="center" vertical="center"/>
    </xf>
    <xf numFmtId="0" fontId="41" fillId="0" borderId="18" xfId="0" applyFont="1" applyBorder="1" applyAlignment="1">
      <alignment vertical="center"/>
    </xf>
    <xf numFmtId="49" fontId="3" fillId="0" borderId="18"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40" fillId="0" borderId="7" xfId="0" applyNumberFormat="1" applyFont="1" applyBorder="1" applyAlignment="1">
      <alignment horizontal="center" vertical="center"/>
    </xf>
    <xf numFmtId="49" fontId="42" fillId="0" borderId="7" xfId="0" applyNumberFormat="1" applyFont="1" applyBorder="1" applyAlignment="1">
      <alignment horizontal="center" vertical="center"/>
    </xf>
    <xf numFmtId="49" fontId="42" fillId="16" borderId="7" xfId="0" applyNumberFormat="1" applyFont="1" applyFill="1" applyBorder="1" applyAlignment="1">
      <alignment horizontal="center" vertical="center"/>
    </xf>
    <xf numFmtId="0" fontId="41" fillId="16" borderId="18" xfId="0" applyFont="1" applyFill="1" applyBorder="1" applyAlignment="1">
      <alignment vertical="center"/>
    </xf>
    <xf numFmtId="49" fontId="7" fillId="16" borderId="7" xfId="0" applyNumberFormat="1" applyFont="1" applyFill="1" applyBorder="1" applyAlignment="1">
      <alignment horizontal="center" vertical="center"/>
    </xf>
    <xf numFmtId="49" fontId="7" fillId="16" borderId="5" xfId="0" applyNumberFormat="1" applyFont="1" applyFill="1" applyBorder="1" applyAlignment="1">
      <alignment horizontal="center" vertical="center"/>
    </xf>
    <xf numFmtId="49" fontId="7" fillId="0" borderId="5" xfId="0" applyNumberFormat="1" applyFont="1" applyBorder="1" applyAlignment="1">
      <alignment horizontal="center" vertical="center"/>
    </xf>
    <xf numFmtId="0" fontId="3" fillId="16" borderId="6" xfId="0" applyFont="1" applyFill="1" applyBorder="1" applyAlignment="1">
      <alignment vertical="center"/>
    </xf>
    <xf numFmtId="0" fontId="3" fillId="16" borderId="6" xfId="0" applyFont="1" applyFill="1" applyBorder="1" applyAlignment="1">
      <alignment horizontal="center" vertical="center"/>
    </xf>
    <xf numFmtId="49" fontId="3" fillId="16" borderId="6" xfId="0" applyNumberFormat="1" applyFont="1" applyFill="1" applyBorder="1" applyAlignment="1">
      <alignment horizontal="center" vertical="center"/>
    </xf>
    <xf numFmtId="49" fontId="7" fillId="16" borderId="1" xfId="0" applyNumberFormat="1" applyFont="1" applyFill="1" applyBorder="1" applyAlignment="1">
      <alignment horizontal="center" vertical="center"/>
    </xf>
    <xf numFmtId="49" fontId="7" fillId="16" borderId="7" xfId="0" applyNumberFormat="1" applyFont="1" applyFill="1" applyBorder="1" applyAlignment="1">
      <alignment horizontal="left" vertical="center"/>
    </xf>
    <xf numFmtId="0" fontId="3" fillId="16" borderId="1" xfId="0" applyFont="1" applyFill="1" applyBorder="1" applyAlignment="1">
      <alignment vertical="center"/>
    </xf>
    <xf numFmtId="0" fontId="3" fillId="16" borderId="1" xfId="0" applyFont="1" applyFill="1" applyBorder="1" applyAlignment="1">
      <alignment horizontal="center" vertical="center"/>
    </xf>
    <xf numFmtId="49" fontId="3" fillId="16" borderId="1" xfId="0" applyNumberFormat="1" applyFont="1" applyFill="1" applyBorder="1" applyAlignment="1">
      <alignment horizontal="center" vertical="center"/>
    </xf>
    <xf numFmtId="0" fontId="3" fillId="0" borderId="1" xfId="0" applyFont="1" applyBorder="1" applyAlignment="1">
      <alignment horizontal="right" vertical="center"/>
    </xf>
    <xf numFmtId="0" fontId="3" fillId="0" borderId="1" xfId="0" applyFont="1" applyBorder="1" applyAlignment="1">
      <alignment horizontal="left" vertical="center"/>
    </xf>
    <xf numFmtId="49" fontId="7" fillId="0" borderId="7" xfId="0" applyNumberFormat="1" applyFont="1" applyBorder="1" applyAlignment="1">
      <alignment horizontal="center" vertical="center"/>
    </xf>
    <xf numFmtId="0" fontId="7" fillId="0" borderId="1" xfId="0" applyFont="1" applyBorder="1" applyAlignment="1">
      <alignment horizontal="left" vertical="center"/>
    </xf>
    <xf numFmtId="0" fontId="3" fillId="16" borderId="1" xfId="0" applyFont="1" applyFill="1" applyBorder="1" applyAlignment="1">
      <alignment horizontal="right" vertical="center"/>
    </xf>
    <xf numFmtId="0" fontId="3" fillId="16" borderId="1" xfId="0" applyFont="1" applyFill="1" applyBorder="1" applyAlignment="1">
      <alignment horizontal="left" vertical="center"/>
    </xf>
    <xf numFmtId="0" fontId="3" fillId="20" borderId="0" xfId="0" applyFont="1" applyFill="1" applyAlignment="1">
      <alignment horizontal="center"/>
    </xf>
    <xf numFmtId="0" fontId="3" fillId="16" borderId="0" xfId="0" applyFont="1" applyFill="1" applyAlignment="1">
      <alignment horizontal="center"/>
    </xf>
    <xf numFmtId="0" fontId="3" fillId="21" borderId="0" xfId="0" applyFont="1" applyFill="1" applyAlignment="1">
      <alignment horizontal="center"/>
    </xf>
    <xf numFmtId="0" fontId="3" fillId="22" borderId="0" xfId="0" applyFont="1" applyFill="1" applyAlignment="1">
      <alignment horizontal="center"/>
    </xf>
    <xf numFmtId="0" fontId="44" fillId="0" borderId="3" xfId="0" applyFont="1" applyFill="1" applyBorder="1" applyAlignment="1">
      <alignment horizontal="right"/>
    </xf>
    <xf numFmtId="0" fontId="13" fillId="20" borderId="0" xfId="0" applyFont="1" applyFill="1" applyAlignment="1">
      <alignment horizontal="center"/>
    </xf>
    <xf numFmtId="0" fontId="13" fillId="21" borderId="0" xfId="0" applyFont="1" applyFill="1" applyAlignment="1">
      <alignment horizontal="center"/>
    </xf>
    <xf numFmtId="0" fontId="3" fillId="0" borderId="0" xfId="0" applyFont="1" applyFill="1" applyAlignment="1">
      <alignment horizontal="center"/>
    </xf>
    <xf numFmtId="0" fontId="13" fillId="0" borderId="0" xfId="0" applyFont="1" applyFill="1" applyAlignment="1">
      <alignment horizontal="center"/>
    </xf>
    <xf numFmtId="0" fontId="15" fillId="0" borderId="0" xfId="0" applyFont="1" applyFill="1" applyAlignment="1">
      <alignment horizontal="center"/>
    </xf>
    <xf numFmtId="0" fontId="3" fillId="20" borderId="45" xfId="0" applyFont="1" applyFill="1" applyBorder="1" applyAlignment="1">
      <alignment horizontal="center"/>
    </xf>
    <xf numFmtId="0" fontId="3" fillId="21" borderId="45" xfId="0" applyFont="1" applyFill="1" applyBorder="1" applyAlignment="1">
      <alignment horizontal="center"/>
    </xf>
    <xf numFmtId="0" fontId="3" fillId="11" borderId="45" xfId="0" applyFont="1" applyFill="1" applyBorder="1" applyAlignment="1">
      <alignment horizontal="center"/>
    </xf>
    <xf numFmtId="0" fontId="3" fillId="16" borderId="45" xfId="0" applyFont="1" applyFill="1" applyBorder="1" applyAlignment="1">
      <alignment horizontal="center"/>
    </xf>
    <xf numFmtId="0" fontId="3" fillId="22" borderId="45" xfId="0" applyFont="1" applyFill="1" applyBorder="1" applyAlignment="1">
      <alignment horizontal="center"/>
    </xf>
    <xf numFmtId="0" fontId="15" fillId="20" borderId="45" xfId="0" applyFont="1" applyFill="1" applyBorder="1" applyAlignment="1">
      <alignment horizontal="center"/>
    </xf>
    <xf numFmtId="0" fontId="15" fillId="21" borderId="45" xfId="0" applyFont="1" applyFill="1" applyBorder="1" applyAlignment="1">
      <alignment horizontal="center"/>
    </xf>
    <xf numFmtId="0" fontId="3" fillId="16" borderId="46" xfId="0" applyFont="1" applyFill="1" applyBorder="1" applyAlignment="1">
      <alignment horizontal="center"/>
    </xf>
    <xf numFmtId="0" fontId="3" fillId="22" borderId="46" xfId="0" applyFont="1" applyFill="1" applyBorder="1" applyAlignment="1">
      <alignment horizontal="center"/>
    </xf>
    <xf numFmtId="0" fontId="3" fillId="20" borderId="46" xfId="0" applyFont="1" applyFill="1" applyBorder="1" applyAlignment="1">
      <alignment horizontal="center"/>
    </xf>
    <xf numFmtId="0" fontId="3" fillId="21" borderId="46" xfId="0" applyFont="1" applyFill="1" applyBorder="1" applyAlignment="1">
      <alignment horizontal="center"/>
    </xf>
    <xf numFmtId="0" fontId="3" fillId="0" borderId="46" xfId="0" applyFont="1" applyBorder="1" applyAlignment="1">
      <alignment horizontal="center"/>
    </xf>
    <xf numFmtId="0" fontId="44" fillId="0" borderId="3" xfId="0" applyFont="1" applyFill="1" applyBorder="1" applyAlignment="1">
      <alignment horizontal="left"/>
    </xf>
    <xf numFmtId="0" fontId="3" fillId="21" borderId="32" xfId="0" applyFont="1" applyFill="1" applyBorder="1" applyAlignment="1">
      <alignment horizontal="center"/>
    </xf>
    <xf numFmtId="0" fontId="26" fillId="18" borderId="0" xfId="0" applyFont="1" applyFill="1"/>
    <xf numFmtId="0" fontId="3" fillId="23" borderId="1" xfId="0" applyFont="1" applyFill="1" applyBorder="1" applyAlignment="1">
      <alignment horizontal="center" vertical="center"/>
    </xf>
    <xf numFmtId="0" fontId="0" fillId="18" borderId="0" xfId="0" applyFill="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7</xdr:col>
      <xdr:colOff>34191</xdr:colOff>
      <xdr:row>15</xdr:row>
      <xdr:rowOff>483576</xdr:rowOff>
    </xdr:from>
    <xdr:to>
      <xdr:col>10</xdr:col>
      <xdr:colOff>722922</xdr:colOff>
      <xdr:row>17</xdr:row>
      <xdr:rowOff>9769</xdr:rowOff>
    </xdr:to>
    <xdr:sp macro="" textlink="">
      <xdr:nvSpPr>
        <xdr:cNvPr id="2" name="Parentesi graffa chiusa 1">
          <a:extLst>
            <a:ext uri="{FF2B5EF4-FFF2-40B4-BE49-F238E27FC236}">
              <a16:creationId xmlns:a16="http://schemas.microsoft.com/office/drawing/2014/main" id="{AE91EA53-09D5-DA3D-DF4C-05E8B733D842}"/>
            </a:ext>
          </a:extLst>
        </xdr:cNvPr>
        <xdr:cNvSpPr/>
      </xdr:nvSpPr>
      <xdr:spPr>
        <a:xfrm rot="16200000">
          <a:off x="11473960" y="2740268"/>
          <a:ext cx="229578" cy="3004039"/>
        </a:xfrm>
        <a:prstGeom prst="rightBrace">
          <a:avLst/>
        </a:prstGeom>
        <a:noFill/>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it-IT" sz="1100"/>
        </a:p>
      </xdr:txBody>
    </xdr:sp>
    <xdr:clientData/>
  </xdr:twoCellAnchor>
  <xdr:twoCellAnchor editAs="oneCell">
    <xdr:from>
      <xdr:col>7</xdr:col>
      <xdr:colOff>572862</xdr:colOff>
      <xdr:row>13</xdr:row>
      <xdr:rowOff>95631</xdr:rowOff>
    </xdr:from>
    <xdr:to>
      <xdr:col>8</xdr:col>
      <xdr:colOff>752572</xdr:colOff>
      <xdr:row>15</xdr:row>
      <xdr:rowOff>456837</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Input penna 2">
              <a:extLst>
                <a:ext uri="{FF2B5EF4-FFF2-40B4-BE49-F238E27FC236}">
                  <a16:creationId xmlns:a16="http://schemas.microsoft.com/office/drawing/2014/main" id="{CDD189FC-EACA-19B0-9A92-A5C5EA7E6EA7}"/>
                </a:ext>
              </a:extLst>
            </xdr14:cNvPr>
            <xdr14:cNvContentPartPr/>
          </xdr14:nvContentPartPr>
          <xdr14:nvPr macro=""/>
          <xdr14:xfrm>
            <a:off x="10625400" y="3407400"/>
            <a:ext cx="951480" cy="693360"/>
          </xdr14:xfrm>
        </xdr:contentPart>
      </mc:Choice>
      <mc:Fallback xmlns="">
        <xdr:pic>
          <xdr:nvPicPr>
            <xdr:cNvPr id="3" name="Input penna 2">
              <a:extLst>
                <a:ext uri="{FF2B5EF4-FFF2-40B4-BE49-F238E27FC236}">
                  <a16:creationId xmlns:a16="http://schemas.microsoft.com/office/drawing/2014/main" id="{CDD189FC-EACA-19B0-9A92-A5C5EA7E6EA7}"/>
                </a:ext>
              </a:extLst>
            </xdr:cNvPr>
            <xdr:cNvPicPr/>
          </xdr:nvPicPr>
          <xdr:blipFill>
            <a:blip xmlns:r="http://schemas.openxmlformats.org/officeDocument/2006/relationships" r:embed="rId2"/>
            <a:stretch>
              <a:fillRect/>
            </a:stretch>
          </xdr:blipFill>
          <xdr:spPr>
            <a:xfrm>
              <a:off x="10616760" y="3398760"/>
              <a:ext cx="969120" cy="711000"/>
            </a:xfrm>
            <a:prstGeom prst="rect">
              <a:avLst/>
            </a:prstGeom>
          </xdr:spPr>
        </xdr:pic>
      </mc:Fallback>
    </mc:AlternateContent>
    <xdr:clientData/>
  </xdr:twoCellAnchor>
  <xdr:twoCellAnchor>
    <xdr:from>
      <xdr:col>7</xdr:col>
      <xdr:colOff>29312</xdr:colOff>
      <xdr:row>17</xdr:row>
      <xdr:rowOff>20514</xdr:rowOff>
    </xdr:from>
    <xdr:to>
      <xdr:col>9</xdr:col>
      <xdr:colOff>3</xdr:colOff>
      <xdr:row>18</xdr:row>
      <xdr:rowOff>87922</xdr:rowOff>
    </xdr:to>
    <xdr:sp macro="" textlink="">
      <xdr:nvSpPr>
        <xdr:cNvPr id="4" name="Parentesi graffa chiusa 3">
          <a:extLst>
            <a:ext uri="{FF2B5EF4-FFF2-40B4-BE49-F238E27FC236}">
              <a16:creationId xmlns:a16="http://schemas.microsoft.com/office/drawing/2014/main" id="{3979179C-4FD2-2241-93B1-D24D1215FBD5}"/>
            </a:ext>
          </a:extLst>
        </xdr:cNvPr>
        <xdr:cNvSpPr/>
      </xdr:nvSpPr>
      <xdr:spPr>
        <a:xfrm rot="16200000">
          <a:off x="10722222" y="3727450"/>
          <a:ext cx="233485" cy="1514230"/>
        </a:xfrm>
        <a:prstGeom prst="rightBrace">
          <a:avLst/>
        </a:prstGeom>
        <a:noFill/>
        <a:ln w="3810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it-IT" sz="1100"/>
        </a:p>
      </xdr:txBody>
    </xdr:sp>
    <xdr:clientData/>
  </xdr:twoCellAnchor>
  <xdr:twoCellAnchor>
    <xdr:from>
      <xdr:col>5</xdr:col>
      <xdr:colOff>449385</xdr:colOff>
      <xdr:row>15</xdr:row>
      <xdr:rowOff>9769</xdr:rowOff>
    </xdr:from>
    <xdr:to>
      <xdr:col>7</xdr:col>
      <xdr:colOff>87924</xdr:colOff>
      <xdr:row>18</xdr:row>
      <xdr:rowOff>156307</xdr:rowOff>
    </xdr:to>
    <xdr:cxnSp macro="">
      <xdr:nvCxnSpPr>
        <xdr:cNvPr id="9" name="Connettore 2 8">
          <a:extLst>
            <a:ext uri="{FF2B5EF4-FFF2-40B4-BE49-F238E27FC236}">
              <a16:creationId xmlns:a16="http://schemas.microsoft.com/office/drawing/2014/main" id="{350FCD76-5A66-E81D-5DCD-5032A81D1E5F}"/>
            </a:ext>
          </a:extLst>
        </xdr:cNvPr>
        <xdr:cNvCxnSpPr/>
      </xdr:nvCxnSpPr>
      <xdr:spPr>
        <a:xfrm>
          <a:off x="8958385" y="3653692"/>
          <a:ext cx="1182077" cy="1016000"/>
        </a:xfrm>
        <a:prstGeom prst="straightConnector1">
          <a:avLst/>
        </a:prstGeom>
        <a:ln w="38100">
          <a:solidFill>
            <a:schemeClr val="accent4">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34191</xdr:colOff>
      <xdr:row>15</xdr:row>
      <xdr:rowOff>483576</xdr:rowOff>
    </xdr:from>
    <xdr:to>
      <xdr:col>15</xdr:col>
      <xdr:colOff>722922</xdr:colOff>
      <xdr:row>17</xdr:row>
      <xdr:rowOff>9769</xdr:rowOff>
    </xdr:to>
    <xdr:sp macro="" textlink="">
      <xdr:nvSpPr>
        <xdr:cNvPr id="2" name="Parentesi graffa chiusa 1">
          <a:extLst>
            <a:ext uri="{FF2B5EF4-FFF2-40B4-BE49-F238E27FC236}">
              <a16:creationId xmlns:a16="http://schemas.microsoft.com/office/drawing/2014/main" id="{9D61F401-D841-1B4D-B0E4-06DF00119EEA}"/>
            </a:ext>
          </a:extLst>
        </xdr:cNvPr>
        <xdr:cNvSpPr/>
      </xdr:nvSpPr>
      <xdr:spPr>
        <a:xfrm rot="16200000">
          <a:off x="11486660" y="2721707"/>
          <a:ext cx="224693" cy="3012831"/>
        </a:xfrm>
        <a:prstGeom prst="rightBrace">
          <a:avLst/>
        </a:prstGeom>
        <a:noFill/>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it-IT" sz="1100"/>
        </a:p>
      </xdr:txBody>
    </xdr:sp>
    <xdr:clientData/>
  </xdr:twoCellAnchor>
  <xdr:twoCellAnchor editAs="oneCell">
    <xdr:from>
      <xdr:col>12</xdr:col>
      <xdr:colOff>572862</xdr:colOff>
      <xdr:row>13</xdr:row>
      <xdr:rowOff>95631</xdr:rowOff>
    </xdr:from>
    <xdr:to>
      <xdr:col>14</xdr:col>
      <xdr:colOff>460472</xdr:colOff>
      <xdr:row>16</xdr:row>
      <xdr:rowOff>177437</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Input penna 2">
              <a:extLst>
                <a:ext uri="{FF2B5EF4-FFF2-40B4-BE49-F238E27FC236}">
                  <a16:creationId xmlns:a16="http://schemas.microsoft.com/office/drawing/2014/main" id="{47AE3D16-82A9-ED46-AFEA-12C51B488049}"/>
                </a:ext>
              </a:extLst>
            </xdr14:cNvPr>
            <xdr14:cNvContentPartPr/>
          </xdr14:nvContentPartPr>
          <xdr14:nvPr macro=""/>
          <xdr14:xfrm>
            <a:off x="10625400" y="3407400"/>
            <a:ext cx="951480" cy="693360"/>
          </xdr14:xfrm>
        </xdr:contentPart>
      </mc:Choice>
      <mc:Fallback xmlns="">
        <xdr:pic>
          <xdr:nvPicPr>
            <xdr:cNvPr id="3" name="Input penna 2">
              <a:extLst>
                <a:ext uri="{FF2B5EF4-FFF2-40B4-BE49-F238E27FC236}">
                  <a16:creationId xmlns:a16="http://schemas.microsoft.com/office/drawing/2014/main" id="{CDD189FC-EACA-19B0-9A92-A5C5EA7E6EA7}"/>
                </a:ext>
              </a:extLst>
            </xdr:cNvPr>
            <xdr:cNvPicPr/>
          </xdr:nvPicPr>
          <xdr:blipFill>
            <a:blip xmlns:r="http://schemas.openxmlformats.org/officeDocument/2006/relationships" r:embed="rId2"/>
            <a:stretch>
              <a:fillRect/>
            </a:stretch>
          </xdr:blipFill>
          <xdr:spPr>
            <a:xfrm>
              <a:off x="10616760" y="3398760"/>
              <a:ext cx="969120" cy="711000"/>
            </a:xfrm>
            <a:prstGeom prst="rect">
              <a:avLst/>
            </a:prstGeom>
          </xdr:spPr>
        </xdr:pic>
      </mc:Fallback>
    </mc:AlternateContent>
    <xdr:clientData/>
  </xdr:twoCellAnchor>
  <xdr:twoCellAnchor>
    <xdr:from>
      <xdr:col>12</xdr:col>
      <xdr:colOff>29312</xdr:colOff>
      <xdr:row>17</xdr:row>
      <xdr:rowOff>20514</xdr:rowOff>
    </xdr:from>
    <xdr:to>
      <xdr:col>14</xdr:col>
      <xdr:colOff>3</xdr:colOff>
      <xdr:row>18</xdr:row>
      <xdr:rowOff>87922</xdr:rowOff>
    </xdr:to>
    <xdr:sp macro="" textlink="">
      <xdr:nvSpPr>
        <xdr:cNvPr id="4" name="Parentesi graffa chiusa 3">
          <a:extLst>
            <a:ext uri="{FF2B5EF4-FFF2-40B4-BE49-F238E27FC236}">
              <a16:creationId xmlns:a16="http://schemas.microsoft.com/office/drawing/2014/main" id="{787484EB-D186-B641-84EA-3DF6D28330F3}"/>
            </a:ext>
          </a:extLst>
        </xdr:cNvPr>
        <xdr:cNvSpPr/>
      </xdr:nvSpPr>
      <xdr:spPr>
        <a:xfrm rot="16200000">
          <a:off x="10731504" y="3707422"/>
          <a:ext cx="232508" cy="1520091"/>
        </a:xfrm>
        <a:prstGeom prst="rightBrace">
          <a:avLst/>
        </a:prstGeom>
        <a:noFill/>
        <a:ln w="3810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it-IT" sz="1100"/>
        </a:p>
      </xdr:txBody>
    </xdr:sp>
    <xdr:clientData/>
  </xdr:twoCellAnchor>
  <xdr:twoCellAnchor>
    <xdr:from>
      <xdr:col>10</xdr:col>
      <xdr:colOff>449385</xdr:colOff>
      <xdr:row>15</xdr:row>
      <xdr:rowOff>9769</xdr:rowOff>
    </xdr:from>
    <xdr:to>
      <xdr:col>12</xdr:col>
      <xdr:colOff>87924</xdr:colOff>
      <xdr:row>18</xdr:row>
      <xdr:rowOff>156307</xdr:rowOff>
    </xdr:to>
    <xdr:cxnSp macro="">
      <xdr:nvCxnSpPr>
        <xdr:cNvPr id="5" name="Connettore 2 4">
          <a:extLst>
            <a:ext uri="{FF2B5EF4-FFF2-40B4-BE49-F238E27FC236}">
              <a16:creationId xmlns:a16="http://schemas.microsoft.com/office/drawing/2014/main" id="{C1D673D2-E0D0-0244-A9CA-E218C294F2D8}"/>
            </a:ext>
          </a:extLst>
        </xdr:cNvPr>
        <xdr:cNvCxnSpPr/>
      </xdr:nvCxnSpPr>
      <xdr:spPr>
        <a:xfrm>
          <a:off x="8958385" y="3641969"/>
          <a:ext cx="1187939" cy="1010138"/>
        </a:xfrm>
        <a:prstGeom prst="straightConnector1">
          <a:avLst/>
        </a:prstGeom>
        <a:ln w="38100">
          <a:solidFill>
            <a:schemeClr val="accent4">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923925</xdr:colOff>
      <xdr:row>20</xdr:row>
      <xdr:rowOff>95250</xdr:rowOff>
    </xdr:from>
    <xdr:ext cx="609600" cy="266700"/>
    <xdr:sp macro="" textlink="">
      <xdr:nvSpPr>
        <xdr:cNvPr id="3" name="Shape 3">
          <a:extLst>
            <a:ext uri="{FF2B5EF4-FFF2-40B4-BE49-F238E27FC236}">
              <a16:creationId xmlns:a16="http://schemas.microsoft.com/office/drawing/2014/main" id="{00000000-0008-0000-0800-000003000000}"/>
            </a:ext>
          </a:extLst>
        </xdr:cNvPr>
        <xdr:cNvSpPr txBox="1"/>
      </xdr:nvSpPr>
      <xdr:spPr>
        <a:xfrm>
          <a:off x="1274525" y="1264925"/>
          <a:ext cx="931200" cy="4002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1400">
              <a:solidFill>
                <a:srgbClr val="FF0000"/>
              </a:solidFill>
            </a:rPr>
            <a:t>couple</a:t>
          </a:r>
          <a:endParaRPr sz="1400">
            <a:solidFill>
              <a:srgbClr val="FF0000"/>
            </a:solidFill>
          </a:endParaRPr>
        </a:p>
      </xdr:txBody>
    </xdr:sp>
    <xdr:clientData fLocksWithSheet="0"/>
  </xdr:oneCellAnchor>
  <xdr:oneCellAnchor>
    <xdr:from>
      <xdr:col>2</xdr:col>
      <xdr:colOff>571500</xdr:colOff>
      <xdr:row>21</xdr:row>
      <xdr:rowOff>76200</xdr:rowOff>
    </xdr:from>
    <xdr:ext cx="1838325" cy="371475"/>
    <xdr:sp macro="" textlink="">
      <xdr:nvSpPr>
        <xdr:cNvPr id="4" name="Shape 4">
          <a:extLst>
            <a:ext uri="{FF2B5EF4-FFF2-40B4-BE49-F238E27FC236}">
              <a16:creationId xmlns:a16="http://schemas.microsoft.com/office/drawing/2014/main" id="{00000000-0008-0000-0800-000004000000}"/>
            </a:ext>
          </a:extLst>
        </xdr:cNvPr>
        <xdr:cNvSpPr txBox="1"/>
      </xdr:nvSpPr>
      <xdr:spPr>
        <a:xfrm>
          <a:off x="1205900" y="1274725"/>
          <a:ext cx="1823400" cy="354000"/>
        </a:xfrm>
        <a:prstGeom prst="rect">
          <a:avLst/>
        </a:prstGeom>
        <a:noFill/>
        <a:ln>
          <a:noFill/>
        </a:ln>
      </xdr:spPr>
      <xdr:txBody>
        <a:bodyPr spcFirstLastPara="1" wrap="square" lIns="91425" tIns="91425" rIns="91425" bIns="91425" anchor="t" anchorCtr="0">
          <a:spAutoFit/>
        </a:bodyPr>
        <a:lstStyle/>
        <a:p>
          <a:pPr marL="457200" lvl="0" indent="0" algn="l" rtl="0">
            <a:spcBef>
              <a:spcPts val="0"/>
            </a:spcBef>
            <a:spcAft>
              <a:spcPts val="0"/>
            </a:spcAft>
            <a:buNone/>
          </a:pPr>
          <a:r>
            <a:rPr lang="en-US" sz="1100">
              <a:solidFill>
                <a:srgbClr val="FF0000"/>
              </a:solidFill>
            </a:rPr>
            <a:t>two</a:t>
          </a:r>
          <a:endParaRPr sz="1100">
            <a:solidFill>
              <a:srgbClr val="FF0000"/>
            </a:solidFill>
          </a:endParaRPr>
        </a:p>
      </xdr:txBody>
    </xdr:sp>
    <xdr:clientData fLocksWithSheet="0"/>
  </xdr:oneCellAnchor>
  <xdr:oneCellAnchor>
    <xdr:from>
      <xdr:col>0</xdr:col>
      <xdr:colOff>152400</xdr:colOff>
      <xdr:row>1</xdr:row>
      <xdr:rowOff>-47625</xdr:rowOff>
    </xdr:from>
    <xdr:ext cx="11277600" cy="15954375"/>
    <xdr:pic>
      <xdr:nvPicPr>
        <xdr:cNvPr id="2" name="image1.jp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9-06T16:54:24.034"/>
    </inkml:context>
    <inkml:brush xml:id="br0">
      <inkml:brushProperty name="width" value="0.05" units="cm"/>
      <inkml:brushProperty name="height" value="0.05" units="cm"/>
      <inkml:brushProperty name="color" value="#E71224"/>
    </inkml:brush>
  </inkml:definitions>
  <inkml:trace contextRef="#ctx0" brushRef="#br0">1 1 24575,'18'0'0,"11"0"0,14 0 0,3 0 0,-5 0 0,-9 0 0,-6 0 0,-3 0 0,-1 0 0,7 0 0,6 2 0,6 1 0,6 2 0,1 1 0,-2 0 0,-8-1 0,-11-1 0,-9-2 0,-4 0 0,1 1 0,1 3 0,5 0 0,3 2 0,3-2 0,2 0 0,-4-2 0,0 0 0,-4 0 0,-2 2 0,-3-1 0,-1 2 0,1-2 0,4 1 0,0 1 0,-1 0 0,1 0 0,0 2 0,4 0 0,3 0 0,4 3 0,2 0 0,2 2 0,-1 1 0,-3 0 0,-1 2 0,-4 1 0,0 5 0,1 2 0,-1 0 0,0 1 0,1-1 0,3-1 0,2-2 0,0-1 0,-3-1 0,-8-2 0,-6-4 0,-4-2 0,-2-1 0,0 4 0,0 1 0,-1 0 0,1 0 0,2-2 0,4 3 0,2 2 0,3-1 0,0 0 0,-2-3 0,-1 1 0,-1 0 0,0 1 0,-1-1 0,-3 0 0,-2 0 0,1 0 0,-1 2 0,1 0 0,3 1 0,3 3 0,5 1 0,3 2 0,1 2 0,1-1 0,-3-2 0,-5-4 0,-4-4 0,-3-4 0,-1-3 0,-2-3 0,-1-2 0,0 3 0,1 4 0,1 1 0,4 5 0,7 4 0,9 2 0,7 4 0,-2-2 0,-6-6 0,-8-3 0,-7-4 0,-3-2 0,-3 0 0,-1 1 0,0 2 0,1 4 0,1 2 0,2 5 0,-1-2 0,1 1 0,0-3 0,0-3 0,-1 1 0,1-2 0,-2-1 0,-1-4 0,0 1 0,-3-1 0,0 0 0,0-1 0,0 0 0,0 3 0,0 2 0,-1-1 0,0 0 0,-1-3 0,-1-1 0,1 0 0,-1 0 0,1-1 0,0-1 0,0 0 0,1 1 0,0 1 0,0 0 0,0 0 0,1 1 0,-2 2 0,0 0 0,0-2 0,0-1 0,2-1 0,-1-1 0,2 0 0,0 1 0,0-2 0,1-1 0,-3 0 0,1 0 0,-2 2 0,2 1 0,0 1 0,2 0 0,-1 0 0,-1 0 0,-2-1 0,1-2 0,2-2 0,0-2 0,2-1 0,0-2 0,-3 0 0,-1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9-09T09:32:48.832"/>
    </inkml:context>
    <inkml:brush xml:id="br0">
      <inkml:brushProperty name="width" value="0.05" units="cm"/>
      <inkml:brushProperty name="height" value="0.05" units="cm"/>
      <inkml:brushProperty name="color" value="#E71224"/>
    </inkml:brush>
  </inkml:definitions>
  <inkml:trace contextRef="#ctx0" brushRef="#br0">1 1 24575,'18'0'0,"11"0"0,14 0 0,3 0 0,-5 0 0,-9 0 0,-6 0 0,-3 0 0,-1 0 0,7 0 0,6 2 0,6 1 0,6 2 0,1 1 0,-2 0 0,-8-1 0,-11-1 0,-9-2 0,-4 0 0,1 1 0,1 3 0,5 0 0,3 2 0,3-2 0,2 0 0,-4-2 0,0 0 0,-4 0 0,-2 2 0,-3-1 0,-1 2 0,1-2 0,4 1 0,0 1 0,-1 0 0,1 0 0,0 2 0,4 0 0,3 0 0,4 3 0,2 0 0,2 2 0,-1 1 0,-3 0 0,-1 2 0,-4 1 0,0 5 0,1 2 0,-1 0 0,0 1 0,1-1 0,3-1 0,2-2 0,0-1 0,-3-1 0,-8-2 0,-6-4 0,-4-2 0,-2-1 0,0 4 0,0 1 0,-1 0 0,1 0 0,2-2 0,4 3 0,2 2 0,3-1 0,0 0 0,-2-3 0,-1 1 0,-1 0 0,0 1 0,-1-1 0,-3 0 0,-2 0 0,1 0 0,-1 2 0,1 0 0,3 1 0,3 3 0,5 1 0,3 2 0,1 2 0,1-1 0,-3-2 0,-5-4 0,-4-4 0,-3-4 0,-1-3 0,-2-3 0,-1-2 0,0 3 0,1 4 0,1 1 0,4 5 0,7 4 0,9 2 0,7 4 0,-2-2 0,-6-6 0,-8-3 0,-7-4 0,-3-2 0,-3 0 0,-1 1 0,0 2 0,1 4 0,1 2 0,2 5 0,-1-2 0,1 1 0,0-3 0,0-3 0,-1 1 0,1-2 0,-2-1 0,-1-4 0,0 1 0,-3-1 0,0 0 0,0-1 0,0 0 0,0 3 0,0 2 0,-1-1 0,0 0 0,-1-3 0,-1-1 0,1 0 0,-1 0 0,1-1 0,0-1 0,0 0 0,1 1 0,0 1 0,0 0 0,0 0 0,1 1 0,-2 2 0,0 0 0,0-2 0,0-1 0,2-1 0,-1-1 0,2 0 0,0 1 0,0-2 0,1-1 0,-3 0 0,1 0 0,-2 2 0,2 1 0,0 1 0,2 0 0,-1 0 0,-1 0 0,-2-1 0,1-2 0,2-2 0,0-2 0,2-1 0,0-2 0,-3 0 0,-1 0 0</inkml:trace>
</inkm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S48"/>
  <sheetViews>
    <sheetView topLeftCell="A16" zoomScale="130" zoomScaleNormal="130" workbookViewId="0">
      <selection activeCell="L29" sqref="L29"/>
    </sheetView>
  </sheetViews>
  <sheetFormatPr baseColWidth="10" defaultColWidth="14.5" defaultRowHeight="15.75" customHeight="1"/>
  <cols>
    <col min="2" max="2" width="64.83203125" customWidth="1"/>
    <col min="4" max="4" width="7.6640625" customWidth="1"/>
    <col min="5" max="15" width="10.1640625" customWidth="1"/>
  </cols>
  <sheetData>
    <row r="1" spans="1:10" ht="13">
      <c r="A1" s="1"/>
      <c r="B1" s="2"/>
    </row>
    <row r="2" spans="1:10" ht="13">
      <c r="A2" s="3"/>
      <c r="B2" s="2"/>
    </row>
    <row r="3" spans="1:10" ht="13">
      <c r="C3" s="4"/>
      <c r="D3" s="4"/>
      <c r="E3" s="4"/>
      <c r="F3" s="4"/>
      <c r="G3" s="4"/>
      <c r="I3" s="5" t="s">
        <v>0</v>
      </c>
      <c r="J3" s="5"/>
    </row>
    <row r="4" spans="1:10" ht="28">
      <c r="B4" s="140" t="s">
        <v>147</v>
      </c>
      <c r="C4" s="7" t="s">
        <v>1</v>
      </c>
      <c r="D4" s="8" t="s">
        <v>2</v>
      </c>
      <c r="E4" s="8" t="s">
        <v>3</v>
      </c>
      <c r="F4" s="8" t="s">
        <v>4</v>
      </c>
      <c r="G4" s="9" t="s">
        <v>5</v>
      </c>
      <c r="H4" s="10" t="s">
        <v>6</v>
      </c>
      <c r="I4" s="11" t="s">
        <v>7</v>
      </c>
      <c r="J4" s="12" t="s">
        <v>8</v>
      </c>
    </row>
    <row r="5" spans="1:10" ht="13">
      <c r="B5" s="141"/>
      <c r="C5" s="4" t="s">
        <v>9</v>
      </c>
      <c r="D5" s="13">
        <v>1</v>
      </c>
      <c r="E5" s="13">
        <v>32</v>
      </c>
      <c r="F5" s="13">
        <v>4</v>
      </c>
      <c r="G5" s="13">
        <v>4</v>
      </c>
      <c r="H5" s="5"/>
      <c r="I5" s="5"/>
      <c r="J5" s="5"/>
    </row>
    <row r="6" spans="1:10" ht="13">
      <c r="B6" s="141"/>
      <c r="C6" s="4" t="s">
        <v>10</v>
      </c>
      <c r="D6" s="13">
        <v>4</v>
      </c>
      <c r="E6" s="13">
        <v>64</v>
      </c>
      <c r="F6" s="13">
        <v>8</v>
      </c>
      <c r="G6" s="13">
        <v>6</v>
      </c>
      <c r="H6" s="5"/>
      <c r="I6" s="5"/>
      <c r="J6" s="5"/>
    </row>
    <row r="7" spans="1:10" ht="57" customHeight="1">
      <c r="B7" s="141"/>
      <c r="C7" s="4" t="s">
        <v>11</v>
      </c>
      <c r="D7" s="13">
        <v>32</v>
      </c>
      <c r="E7" s="13">
        <v>64</v>
      </c>
      <c r="F7" s="13">
        <v>8</v>
      </c>
      <c r="G7" s="13">
        <v>25</v>
      </c>
      <c r="H7" s="5"/>
      <c r="I7" s="5"/>
      <c r="J7" s="5"/>
    </row>
    <row r="8" spans="1:10" ht="42">
      <c r="B8" s="14" t="s">
        <v>12</v>
      </c>
      <c r="C8" s="4"/>
      <c r="D8" s="4"/>
      <c r="E8" s="4"/>
      <c r="F8" s="4"/>
      <c r="G8" s="4"/>
    </row>
    <row r="9" spans="1:10" ht="16">
      <c r="B9" s="15"/>
    </row>
    <row r="10" spans="1:10" ht="13">
      <c r="B10" s="4" t="s">
        <v>181</v>
      </c>
      <c r="E10" s="95"/>
    </row>
    <row r="11" spans="1:10" ht="13">
      <c r="B11" s="4" t="s">
        <v>185</v>
      </c>
      <c r="E11" s="137" t="s">
        <v>207</v>
      </c>
    </row>
    <row r="12" spans="1:10" ht="13">
      <c r="B12" t="s">
        <v>13</v>
      </c>
      <c r="E12" s="97" t="s">
        <v>205</v>
      </c>
    </row>
    <row r="13" spans="1:10" ht="13">
      <c r="B13" t="s">
        <v>14</v>
      </c>
      <c r="E13" s="97" t="s">
        <v>203</v>
      </c>
      <c r="F13" s="136" t="s">
        <v>204</v>
      </c>
    </row>
    <row r="14" spans="1:10" ht="13">
      <c r="B14" s="97" t="s">
        <v>148</v>
      </c>
      <c r="E14" s="97" t="s">
        <v>206</v>
      </c>
      <c r="F14" s="136" t="s">
        <v>208</v>
      </c>
      <c r="G14" s="97" t="s">
        <v>209</v>
      </c>
    </row>
    <row r="15" spans="1:10" ht="13">
      <c r="E15" s="97" t="s">
        <v>9</v>
      </c>
      <c r="F15" s="136" t="s">
        <v>211</v>
      </c>
      <c r="G15" s="97" t="s">
        <v>210</v>
      </c>
    </row>
    <row r="16" spans="1:10" ht="42">
      <c r="B16" s="99" t="s">
        <v>182</v>
      </c>
      <c r="D16" s="119" t="s">
        <v>184</v>
      </c>
      <c r="F16" s="139" t="s">
        <v>212</v>
      </c>
    </row>
    <row r="17" spans="2:11" ht="13">
      <c r="B17" s="2"/>
      <c r="D17" s="118" t="s">
        <v>183</v>
      </c>
    </row>
    <row r="18" spans="2:11" ht="13"/>
    <row r="19" spans="2:11" ht="14" thickBot="1"/>
    <row r="20" spans="2:11" ht="14" thickBot="1">
      <c r="C20" s="111" t="s">
        <v>9</v>
      </c>
      <c r="D20" s="125"/>
      <c r="E20" s="126"/>
      <c r="F20" s="126"/>
      <c r="G20" s="127"/>
      <c r="H20" s="138" t="s">
        <v>207</v>
      </c>
      <c r="I20" s="128"/>
      <c r="J20" s="128"/>
      <c r="K20" s="129"/>
    </row>
    <row r="21" spans="2:11" ht="15.75" customHeight="1" thickBot="1"/>
    <row r="22" spans="2:11" ht="14" thickBot="1">
      <c r="C22" s="111" t="s">
        <v>10</v>
      </c>
      <c r="D22" s="130"/>
      <c r="E22" s="131"/>
      <c r="F22" s="131"/>
      <c r="G22" s="131"/>
      <c r="H22" s="131"/>
      <c r="I22" s="131"/>
      <c r="J22" s="131"/>
      <c r="K22" s="132"/>
    </row>
    <row r="23" spans="2:11" ht="14" thickBot="1"/>
    <row r="24" spans="2:11" ht="14" thickBot="1">
      <c r="C24" s="111" t="s">
        <v>11</v>
      </c>
      <c r="D24" s="133"/>
      <c r="E24" s="134"/>
      <c r="F24" s="134"/>
      <c r="G24" s="134"/>
      <c r="H24" s="134"/>
      <c r="I24" s="134"/>
      <c r="J24" s="134"/>
      <c r="K24" s="135"/>
    </row>
    <row r="25" spans="2:11" ht="13"/>
    <row r="27" spans="2:11" ht="13"/>
    <row r="28" spans="2:11" ht="13"/>
    <row r="29" spans="2:11" ht="13"/>
    <row r="30" spans="2:11" ht="13"/>
    <row r="31" spans="2:11" ht="15.75" customHeight="1">
      <c r="B31" s="113"/>
    </row>
    <row r="32" spans="2:11" ht="13"/>
    <row r="33" spans="2:19" ht="13">
      <c r="B33" t="s">
        <v>15</v>
      </c>
    </row>
    <row r="34" spans="2:19" ht="13">
      <c r="B34" s="4" t="s">
        <v>16</v>
      </c>
    </row>
    <row r="35" spans="2:19" ht="13">
      <c r="B35" s="4" t="s">
        <v>201</v>
      </c>
      <c r="F35" s="4" t="s">
        <v>17</v>
      </c>
    </row>
    <row r="36" spans="2:19" ht="14">
      <c r="C36" s="16" t="s">
        <v>18</v>
      </c>
      <c r="D36" s="12" t="s">
        <v>19</v>
      </c>
      <c r="E36" s="12" t="s">
        <v>20</v>
      </c>
      <c r="F36" s="17" t="s">
        <v>21</v>
      </c>
      <c r="G36" s="17" t="s">
        <v>22</v>
      </c>
      <c r="H36" s="17" t="s">
        <v>121</v>
      </c>
      <c r="I36" s="17" t="s">
        <v>122</v>
      </c>
      <c r="J36" s="17" t="s">
        <v>23</v>
      </c>
      <c r="K36" s="17" t="s">
        <v>24</v>
      </c>
      <c r="L36" s="17" t="s">
        <v>123</v>
      </c>
      <c r="M36" s="17" t="s">
        <v>124</v>
      </c>
      <c r="N36" s="18" t="s">
        <v>125</v>
      </c>
      <c r="O36" s="18" t="s">
        <v>126</v>
      </c>
      <c r="P36" s="18" t="s">
        <v>127</v>
      </c>
      <c r="Q36" s="18" t="s">
        <v>128</v>
      </c>
      <c r="R36" s="19" t="s">
        <v>11</v>
      </c>
    </row>
    <row r="37" spans="2:19" ht="13">
      <c r="F37" s="96"/>
      <c r="G37" s="96"/>
      <c r="H37" s="96"/>
      <c r="I37" s="96"/>
      <c r="J37" s="96"/>
      <c r="K37" s="96"/>
      <c r="L37" s="96"/>
      <c r="M37" s="96"/>
      <c r="N37" s="96"/>
      <c r="O37" s="96"/>
      <c r="P37" s="96"/>
      <c r="Q37" s="96"/>
      <c r="R37" s="96"/>
    </row>
    <row r="38" spans="2:19" ht="13">
      <c r="B38" s="21" t="s">
        <v>13</v>
      </c>
      <c r="C38" s="20" t="s">
        <v>28</v>
      </c>
      <c r="D38" s="13" t="s">
        <v>26</v>
      </c>
      <c r="E38" s="13" t="s">
        <v>29</v>
      </c>
      <c r="F38" s="96"/>
      <c r="G38" s="96"/>
      <c r="H38" s="96"/>
      <c r="I38" s="96"/>
      <c r="J38" s="96" t="s">
        <v>217</v>
      </c>
      <c r="K38" s="96"/>
      <c r="L38" s="96"/>
      <c r="M38" s="96"/>
      <c r="N38" s="96"/>
      <c r="O38" s="96"/>
      <c r="P38" s="96" t="s">
        <v>218</v>
      </c>
      <c r="Q38" s="96"/>
      <c r="R38" s="96" t="s">
        <v>218</v>
      </c>
    </row>
    <row r="39" spans="2:19" ht="13">
      <c r="B39" s="21" t="s">
        <v>14</v>
      </c>
      <c r="C39" s="20" t="s">
        <v>25</v>
      </c>
      <c r="D39" s="13" t="s">
        <v>30</v>
      </c>
      <c r="E39" s="13" t="s">
        <v>32</v>
      </c>
      <c r="F39" s="96"/>
      <c r="G39" s="96" t="s">
        <v>217</v>
      </c>
      <c r="H39" s="96"/>
      <c r="I39" s="96"/>
      <c r="J39" s="96"/>
      <c r="K39" s="96"/>
      <c r="L39" s="96"/>
      <c r="M39" s="96"/>
      <c r="N39" s="96" t="s">
        <v>218</v>
      </c>
      <c r="O39" s="96"/>
      <c r="P39" s="96"/>
      <c r="Q39" s="96"/>
      <c r="R39" s="96" t="s">
        <v>218</v>
      </c>
      <c r="S39" s="97"/>
    </row>
    <row r="40" spans="2:19" ht="13">
      <c r="B40" s="111" t="s">
        <v>148</v>
      </c>
      <c r="C40" s="20" t="s">
        <v>25</v>
      </c>
      <c r="D40" s="13" t="s">
        <v>26</v>
      </c>
      <c r="E40" s="13" t="s">
        <v>31</v>
      </c>
      <c r="F40" s="96" t="s">
        <v>219</v>
      </c>
      <c r="G40" s="96"/>
      <c r="H40" s="96"/>
      <c r="I40" s="96"/>
      <c r="J40" s="96"/>
      <c r="K40" s="96"/>
      <c r="L40" s="96"/>
      <c r="M40" s="96"/>
      <c r="N40" s="96" t="s">
        <v>219</v>
      </c>
      <c r="O40" s="96"/>
      <c r="P40" s="96"/>
      <c r="Q40" s="96"/>
      <c r="R40" s="96" t="s">
        <v>219</v>
      </c>
    </row>
    <row r="41" spans="2:19" ht="13">
      <c r="B41" s="20" t="s">
        <v>185</v>
      </c>
      <c r="C41" s="20" t="s">
        <v>28</v>
      </c>
      <c r="D41" s="13" t="s">
        <v>26</v>
      </c>
      <c r="E41" s="13" t="s">
        <v>27</v>
      </c>
      <c r="F41" s="96"/>
      <c r="G41" s="96"/>
      <c r="H41" s="96"/>
      <c r="I41" s="96"/>
      <c r="J41" s="96" t="s">
        <v>219</v>
      </c>
      <c r="K41" s="96"/>
      <c r="L41" s="96"/>
      <c r="M41" s="96"/>
      <c r="N41" s="96"/>
      <c r="O41" s="96"/>
      <c r="P41" s="96" t="s">
        <v>219</v>
      </c>
      <c r="Q41" s="96"/>
      <c r="R41" s="96" t="s">
        <v>219</v>
      </c>
    </row>
    <row r="42" spans="2:19" ht="13">
      <c r="E42" s="4"/>
      <c r="F42" s="22"/>
      <c r="G42" s="22"/>
      <c r="H42" s="22"/>
      <c r="I42" s="22"/>
      <c r="J42" s="22"/>
      <c r="K42" s="22"/>
      <c r="L42" s="4"/>
      <c r="N42" s="22"/>
    </row>
    <row r="44" spans="2:19" ht="13">
      <c r="B44" s="38"/>
    </row>
    <row r="45" spans="2:19" ht="13">
      <c r="B45" s="4"/>
    </row>
    <row r="46" spans="2:19" ht="13">
      <c r="B46" s="4"/>
    </row>
    <row r="47" spans="2:19" ht="13">
      <c r="B47" s="4"/>
    </row>
    <row r="48" spans="2:19" ht="15.75" customHeight="1">
      <c r="Q48" s="97"/>
    </row>
  </sheetData>
  <mergeCells count="1">
    <mergeCell ref="B4:B7"/>
  </mergeCells>
  <printOptions horizontalCentered="1" gridLines="1"/>
  <pageMargins left="0.7" right="0.7" top="0.75" bottom="0.75" header="0" footer="0"/>
  <pageSetup paperSize="9" fitToHeight="0" pageOrder="overThenDown" orientation="landscape" cellComments="atEnd"/>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O54"/>
  <sheetViews>
    <sheetView zoomScale="150" zoomScaleNormal="150" workbookViewId="0">
      <selection activeCell="A11" sqref="A11:XFD11"/>
    </sheetView>
  </sheetViews>
  <sheetFormatPr baseColWidth="10" defaultColWidth="14.5" defaultRowHeight="15.75" customHeight="1"/>
  <cols>
    <col min="2" max="2" width="59.1640625" customWidth="1"/>
    <col min="3" max="3" width="4.1640625" customWidth="1"/>
    <col min="4" max="4" width="13.1640625" customWidth="1"/>
    <col min="5" max="5" width="6.33203125" customWidth="1"/>
    <col min="6" max="6" width="8.83203125" customWidth="1"/>
    <col min="7" max="7" width="7.5" customWidth="1"/>
    <col min="8" max="12" width="7" customWidth="1"/>
    <col min="13" max="13" width="7.5" customWidth="1"/>
    <col min="14" max="14" width="7.6640625" customWidth="1"/>
    <col min="15" max="15" width="16.5" customWidth="1"/>
  </cols>
  <sheetData>
    <row r="1" spans="1:15" ht="15.75" customHeight="1">
      <c r="A1" s="23"/>
    </row>
    <row r="2" spans="1:15" ht="131" customHeight="1">
      <c r="A2" s="3"/>
      <c r="B2" s="117" t="s">
        <v>164</v>
      </c>
    </row>
    <row r="3" spans="1:15" ht="17" customHeight="1">
      <c r="B3" s="25"/>
    </row>
    <row r="4" spans="1:15" ht="15.75" customHeight="1">
      <c r="D4" s="26" t="s">
        <v>165</v>
      </c>
      <c r="E4" s="27" t="s">
        <v>166</v>
      </c>
      <c r="F4" s="27" t="s">
        <v>167</v>
      </c>
      <c r="G4" s="27" t="s">
        <v>168</v>
      </c>
      <c r="H4" s="115" t="s">
        <v>169</v>
      </c>
      <c r="L4" s="29" t="s">
        <v>170</v>
      </c>
      <c r="M4" s="30" t="s">
        <v>171</v>
      </c>
      <c r="N4" s="30" t="s">
        <v>34</v>
      </c>
    </row>
    <row r="5" spans="1:15" ht="15.75" customHeight="1">
      <c r="B5" s="116" t="s">
        <v>172</v>
      </c>
      <c r="D5" s="26" t="s">
        <v>173</v>
      </c>
      <c r="E5" s="27" t="s">
        <v>174</v>
      </c>
      <c r="F5" s="27" t="s">
        <v>175</v>
      </c>
      <c r="G5" s="27" t="s">
        <v>176</v>
      </c>
      <c r="H5" s="28" t="s">
        <v>33</v>
      </c>
      <c r="I5" s="33" t="s">
        <v>129</v>
      </c>
      <c r="J5" s="4"/>
      <c r="L5" s="29" t="s">
        <v>177</v>
      </c>
      <c r="M5" s="30" t="s">
        <v>178</v>
      </c>
      <c r="N5" s="30" t="s">
        <v>179</v>
      </c>
    </row>
    <row r="6" spans="1:15" ht="15.75" customHeight="1">
      <c r="B6" s="33" t="s">
        <v>37</v>
      </c>
      <c r="H6" s="31" t="s">
        <v>35</v>
      </c>
      <c r="I6" s="32" t="s">
        <v>36</v>
      </c>
      <c r="J6" s="32" t="s">
        <v>149</v>
      </c>
      <c r="L6" s="106"/>
    </row>
    <row r="7" spans="1:15" ht="15.75" customHeight="1">
      <c r="B7" s="32" t="s">
        <v>42</v>
      </c>
      <c r="E7" s="4"/>
      <c r="H7" s="34" t="s">
        <v>38</v>
      </c>
      <c r="I7" s="35" t="s">
        <v>39</v>
      </c>
      <c r="J7" s="35" t="s">
        <v>40</v>
      </c>
      <c r="K7" s="35" t="s">
        <v>41</v>
      </c>
      <c r="L7" s="106"/>
    </row>
    <row r="8" spans="1:15" ht="15.75" customHeight="1">
      <c r="B8" s="35" t="s">
        <v>43</v>
      </c>
      <c r="D8" s="4"/>
    </row>
    <row r="9" spans="1:15" ht="15.75" customHeight="1">
      <c r="B9" s="25"/>
    </row>
    <row r="10" spans="1:15" ht="78" customHeight="1">
      <c r="B10" s="92" t="s">
        <v>180</v>
      </c>
    </row>
    <row r="12" spans="1:15" ht="15.75" customHeight="1">
      <c r="B12" s="25"/>
      <c r="E12" s="4" t="s">
        <v>44</v>
      </c>
    </row>
    <row r="13" spans="1:15" ht="15.75" customHeight="1">
      <c r="B13" s="25"/>
    </row>
    <row r="14" spans="1:15" ht="92" customHeight="1">
      <c r="B14" s="92" t="s">
        <v>133</v>
      </c>
      <c r="E14" s="36"/>
      <c r="F14" s="202" t="s">
        <v>234</v>
      </c>
      <c r="G14" s="202" t="s">
        <v>235</v>
      </c>
      <c r="H14" s="202" t="s">
        <v>238</v>
      </c>
      <c r="I14" s="202" t="s">
        <v>237</v>
      </c>
    </row>
    <row r="15" spans="1:15" ht="15.75" customHeight="1">
      <c r="B15" s="25"/>
      <c r="D15" s="142" t="s">
        <v>45</v>
      </c>
      <c r="E15" s="37" t="s">
        <v>234</v>
      </c>
      <c r="F15" s="201">
        <v>1</v>
      </c>
      <c r="G15" s="290">
        <v>3</v>
      </c>
      <c r="H15" s="201" t="s">
        <v>233</v>
      </c>
      <c r="I15" s="201" t="s">
        <v>233</v>
      </c>
      <c r="K15" s="234" t="s">
        <v>368</v>
      </c>
      <c r="L15" s="291"/>
      <c r="M15" s="291"/>
      <c r="N15" s="291"/>
      <c r="O15" s="291"/>
    </row>
    <row r="16" spans="1:15" ht="15.75" customHeight="1">
      <c r="D16" s="141"/>
      <c r="E16" s="37" t="s">
        <v>235</v>
      </c>
      <c r="F16" s="201">
        <v>1</v>
      </c>
      <c r="G16" s="290">
        <v>3</v>
      </c>
      <c r="H16" s="201" t="s">
        <v>233</v>
      </c>
      <c r="I16" s="201" t="s">
        <v>233</v>
      </c>
    </row>
    <row r="17" spans="1:9" ht="15.75" customHeight="1">
      <c r="D17" s="141"/>
      <c r="E17" s="37" t="s">
        <v>239</v>
      </c>
      <c r="F17" s="201">
        <v>1</v>
      </c>
      <c r="G17" s="290">
        <v>3</v>
      </c>
      <c r="H17" s="201">
        <v>2</v>
      </c>
      <c r="I17" s="201">
        <v>3</v>
      </c>
    </row>
    <row r="18" spans="1:9" ht="15.75" customHeight="1">
      <c r="D18" s="141"/>
      <c r="E18" s="37" t="s">
        <v>240</v>
      </c>
      <c r="F18" s="201">
        <v>1</v>
      </c>
      <c r="G18" s="290">
        <v>3</v>
      </c>
      <c r="H18" s="201" t="s">
        <v>233</v>
      </c>
      <c r="I18" s="201" t="s">
        <v>233</v>
      </c>
    </row>
    <row r="19" spans="1:9" ht="15.75" customHeight="1">
      <c r="B19" s="4"/>
      <c r="D19" s="141"/>
      <c r="E19" s="37" t="s">
        <v>236</v>
      </c>
      <c r="F19" s="201" t="s">
        <v>233</v>
      </c>
      <c r="G19" s="290">
        <v>3</v>
      </c>
      <c r="H19" s="201">
        <v>2</v>
      </c>
      <c r="I19" s="201">
        <v>3</v>
      </c>
    </row>
    <row r="20" spans="1:9" ht="15.75" customHeight="1">
      <c r="B20" s="25"/>
      <c r="E20" s="37" t="s">
        <v>237</v>
      </c>
      <c r="F20" s="201" t="s">
        <v>233</v>
      </c>
      <c r="G20" s="290">
        <v>3</v>
      </c>
      <c r="H20" s="201">
        <v>2</v>
      </c>
      <c r="I20" s="201">
        <v>3</v>
      </c>
    </row>
    <row r="21" spans="1:9" ht="15.75" customHeight="1">
      <c r="B21" s="25"/>
    </row>
    <row r="24" spans="1:9" ht="15.75" hidden="1" customHeight="1"/>
    <row r="25" spans="1:9" ht="7" hidden="1" customHeight="1"/>
    <row r="26" spans="1:9" ht="15" hidden="1" customHeight="1"/>
    <row r="27" spans="1:9" ht="1" hidden="1" customHeight="1"/>
    <row r="28" spans="1:9" ht="28">
      <c r="B28" s="99" t="s">
        <v>140</v>
      </c>
    </row>
    <row r="30" spans="1:9" ht="15.75" customHeight="1" thickBot="1"/>
    <row r="31" spans="1:9" ht="15.75" customHeight="1" thickBot="1">
      <c r="D31" s="101" t="s">
        <v>134</v>
      </c>
      <c r="E31" s="102" t="s">
        <v>135</v>
      </c>
      <c r="F31" s="102" t="s">
        <v>136</v>
      </c>
      <c r="G31" s="103" t="s">
        <v>138</v>
      </c>
    </row>
    <row r="32" spans="1:9" ht="15.75" customHeight="1">
      <c r="A32" s="98" t="s">
        <v>49</v>
      </c>
      <c r="B32" s="93" t="s">
        <v>159</v>
      </c>
      <c r="D32" s="100"/>
      <c r="E32" s="100"/>
      <c r="F32" s="100"/>
      <c r="G32" s="100"/>
    </row>
    <row r="33" spans="1:15" ht="15.75" customHeight="1">
      <c r="A33" s="98" t="s">
        <v>50</v>
      </c>
      <c r="B33" s="93" t="s">
        <v>154</v>
      </c>
      <c r="D33" s="104" t="s">
        <v>50</v>
      </c>
      <c r="E33" s="104" t="s">
        <v>49</v>
      </c>
      <c r="F33" s="104" t="s">
        <v>95</v>
      </c>
      <c r="G33" s="104" t="s">
        <v>137</v>
      </c>
      <c r="O33" s="112"/>
    </row>
    <row r="34" spans="1:15" ht="15.75" customHeight="1">
      <c r="A34" s="98" t="s">
        <v>51</v>
      </c>
      <c r="B34" s="93" t="s">
        <v>130</v>
      </c>
      <c r="D34" s="104" t="s">
        <v>51</v>
      </c>
      <c r="E34" s="104" t="s">
        <v>49</v>
      </c>
      <c r="F34" s="104" t="s">
        <v>95</v>
      </c>
      <c r="G34" s="104" t="s">
        <v>137</v>
      </c>
    </row>
    <row r="35" spans="1:15" ht="15.75" customHeight="1">
      <c r="A35" s="98" t="s">
        <v>52</v>
      </c>
      <c r="B35" s="93" t="s">
        <v>155</v>
      </c>
      <c r="D35" s="104" t="s">
        <v>52</v>
      </c>
      <c r="E35" s="104" t="s">
        <v>50</v>
      </c>
      <c r="F35" s="104" t="s">
        <v>96</v>
      </c>
      <c r="G35" s="104" t="s">
        <v>137</v>
      </c>
    </row>
    <row r="36" spans="1:15" ht="15.75" customHeight="1">
      <c r="A36" s="98" t="s">
        <v>53</v>
      </c>
      <c r="B36" s="93" t="s">
        <v>163</v>
      </c>
      <c r="D36" s="104" t="s">
        <v>53</v>
      </c>
      <c r="E36" s="104" t="s">
        <v>51</v>
      </c>
      <c r="F36" s="104" t="s">
        <v>108</v>
      </c>
      <c r="G36" s="104" t="s">
        <v>137</v>
      </c>
    </row>
    <row r="37" spans="1:15" ht="15.75" customHeight="1">
      <c r="A37" s="98" t="s">
        <v>54</v>
      </c>
      <c r="B37" s="93" t="s">
        <v>132</v>
      </c>
      <c r="D37" s="104" t="s">
        <v>54</v>
      </c>
      <c r="E37" s="104" t="s">
        <v>52</v>
      </c>
      <c r="F37" s="104" t="s">
        <v>112</v>
      </c>
      <c r="G37" s="104" t="s">
        <v>137</v>
      </c>
    </row>
    <row r="38" spans="1:15" ht="15.75" customHeight="1">
      <c r="A38" s="98" t="s">
        <v>55</v>
      </c>
      <c r="B38" s="93" t="s">
        <v>157</v>
      </c>
      <c r="D38" s="104" t="s">
        <v>54</v>
      </c>
      <c r="E38" s="104" t="s">
        <v>53</v>
      </c>
      <c r="F38" s="104" t="s">
        <v>110</v>
      </c>
      <c r="G38" s="104" t="s">
        <v>137</v>
      </c>
    </row>
    <row r="39" spans="1:15" ht="15.75" customHeight="1">
      <c r="A39" s="98" t="s">
        <v>56</v>
      </c>
      <c r="B39" s="93" t="s">
        <v>131</v>
      </c>
      <c r="D39" s="104" t="s">
        <v>55</v>
      </c>
      <c r="E39" s="104" t="s">
        <v>49</v>
      </c>
      <c r="F39" s="104" t="s">
        <v>95</v>
      </c>
      <c r="G39" s="104" t="s">
        <v>137</v>
      </c>
    </row>
    <row r="40" spans="1:15" ht="15.75" customHeight="1">
      <c r="A40" s="98" t="s">
        <v>57</v>
      </c>
      <c r="B40" s="93" t="s">
        <v>158</v>
      </c>
      <c r="D40" s="104" t="s">
        <v>55</v>
      </c>
      <c r="E40" s="104" t="s">
        <v>54</v>
      </c>
      <c r="F40" s="104" t="s">
        <v>113</v>
      </c>
      <c r="G40" s="104" t="s">
        <v>137</v>
      </c>
    </row>
    <row r="41" spans="1:15" ht="15.75" customHeight="1">
      <c r="A41" s="98" t="s">
        <v>58</v>
      </c>
      <c r="B41" s="93" t="s">
        <v>162</v>
      </c>
      <c r="D41" s="104" t="s">
        <v>56</v>
      </c>
      <c r="E41" s="104" t="s">
        <v>51</v>
      </c>
      <c r="F41" s="104" t="s">
        <v>108</v>
      </c>
      <c r="G41" s="104" t="s">
        <v>137</v>
      </c>
    </row>
    <row r="42" spans="1:15" ht="15.75" customHeight="1">
      <c r="A42" s="98" t="s">
        <v>59</v>
      </c>
      <c r="B42" s="93" t="s">
        <v>156</v>
      </c>
      <c r="D42" s="104" t="s">
        <v>56</v>
      </c>
      <c r="E42" s="104" t="s">
        <v>52</v>
      </c>
      <c r="F42" s="104" t="s">
        <v>112</v>
      </c>
      <c r="G42" s="104" t="s">
        <v>137</v>
      </c>
    </row>
    <row r="43" spans="1:15" ht="15.75" customHeight="1">
      <c r="A43" s="98" t="s">
        <v>161</v>
      </c>
      <c r="B43" s="93" t="s">
        <v>160</v>
      </c>
      <c r="D43" s="104" t="s">
        <v>57</v>
      </c>
      <c r="E43" s="104" t="s">
        <v>56</v>
      </c>
      <c r="F43" s="104" t="s">
        <v>111</v>
      </c>
      <c r="G43" s="104" t="s">
        <v>137</v>
      </c>
    </row>
    <row r="44" spans="1:15" ht="15.75" customHeight="1">
      <c r="D44" s="104" t="s">
        <v>57</v>
      </c>
      <c r="E44" s="104" t="s">
        <v>50</v>
      </c>
      <c r="F44" s="104" t="s">
        <v>96</v>
      </c>
      <c r="G44" s="104" t="s">
        <v>137</v>
      </c>
    </row>
    <row r="45" spans="1:15" ht="15.75" customHeight="1">
      <c r="D45" s="104" t="s">
        <v>58</v>
      </c>
      <c r="E45" s="104" t="s">
        <v>56</v>
      </c>
      <c r="F45" s="104" t="s">
        <v>111</v>
      </c>
      <c r="G45" s="104" t="s">
        <v>137</v>
      </c>
    </row>
    <row r="46" spans="1:15" ht="15.75" customHeight="1">
      <c r="D46" s="104" t="s">
        <v>58</v>
      </c>
      <c r="E46" s="104" t="s">
        <v>54</v>
      </c>
      <c r="F46" s="104" t="s">
        <v>113</v>
      </c>
      <c r="G46" s="104" t="s">
        <v>137</v>
      </c>
    </row>
    <row r="47" spans="1:15" ht="15.75" customHeight="1">
      <c r="D47" s="104" t="s">
        <v>58</v>
      </c>
      <c r="E47" s="104" t="s">
        <v>53</v>
      </c>
      <c r="F47" s="104" t="s">
        <v>109</v>
      </c>
      <c r="G47" s="104" t="s">
        <v>241</v>
      </c>
    </row>
    <row r="48" spans="1:15" ht="15.75" customHeight="1">
      <c r="D48" s="105" t="s">
        <v>59</v>
      </c>
      <c r="E48" s="105" t="s">
        <v>49</v>
      </c>
      <c r="F48" s="105" t="s">
        <v>95</v>
      </c>
      <c r="G48" s="105" t="s">
        <v>137</v>
      </c>
    </row>
    <row r="49" spans="4:7" ht="15.75" customHeight="1">
      <c r="D49" s="105" t="s">
        <v>59</v>
      </c>
      <c r="E49" s="105" t="s">
        <v>49</v>
      </c>
      <c r="F49" s="105" t="s">
        <v>95</v>
      </c>
      <c r="G49" s="105" t="s">
        <v>242</v>
      </c>
    </row>
    <row r="50" spans="4:7" ht="15.75" customHeight="1">
      <c r="D50" s="105" t="s">
        <v>59</v>
      </c>
      <c r="E50" s="105" t="s">
        <v>50</v>
      </c>
      <c r="F50" s="105" t="s">
        <v>95</v>
      </c>
      <c r="G50" s="105" t="s">
        <v>241</v>
      </c>
    </row>
    <row r="51" spans="4:7" ht="15.75" customHeight="1">
      <c r="D51" s="105" t="s">
        <v>59</v>
      </c>
      <c r="E51" s="105" t="s">
        <v>51</v>
      </c>
      <c r="F51" s="105" t="s">
        <v>95</v>
      </c>
      <c r="G51" s="105" t="s">
        <v>241</v>
      </c>
    </row>
    <row r="52" spans="4:7" ht="15.75" customHeight="1">
      <c r="D52" s="105" t="s">
        <v>59</v>
      </c>
      <c r="E52" s="105" t="s">
        <v>55</v>
      </c>
      <c r="F52" s="105" t="s">
        <v>95</v>
      </c>
      <c r="G52" s="105" t="s">
        <v>241</v>
      </c>
    </row>
    <row r="53" spans="4:7" ht="15.75" customHeight="1">
      <c r="D53" s="105" t="s">
        <v>161</v>
      </c>
      <c r="E53" s="105" t="s">
        <v>49</v>
      </c>
      <c r="F53" s="105" t="s">
        <v>95</v>
      </c>
      <c r="G53" s="105" t="s">
        <v>137</v>
      </c>
    </row>
    <row r="54" spans="4:7" ht="15.75" customHeight="1">
      <c r="D54" s="105" t="s">
        <v>161</v>
      </c>
      <c r="E54" s="105" t="s">
        <v>59</v>
      </c>
      <c r="F54" s="105" t="s">
        <v>95</v>
      </c>
      <c r="G54" s="105" t="s">
        <v>137</v>
      </c>
    </row>
  </sheetData>
  <mergeCells count="1">
    <mergeCell ref="D15:D19"/>
  </mergeCells>
  <printOptions horizontalCentered="1" gridLines="1"/>
  <pageMargins left="0.7" right="0.7" top="0.75" bottom="0.75" header="0" footer="0"/>
  <pageSetup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2:X80"/>
  <sheetViews>
    <sheetView zoomScale="115" zoomScaleNormal="115" workbookViewId="0">
      <selection activeCell="I36" sqref="I36"/>
    </sheetView>
  </sheetViews>
  <sheetFormatPr baseColWidth="10" defaultColWidth="14.5" defaultRowHeight="15.75" customHeight="1"/>
  <cols>
    <col min="1" max="2" width="7.5" customWidth="1"/>
    <col min="3" max="3" width="32.83203125" customWidth="1"/>
    <col min="6" max="6" width="8.6640625" customWidth="1"/>
    <col min="9" max="9" width="18.1640625" customWidth="1"/>
    <col min="14" max="16" width="6" customWidth="1"/>
    <col min="17" max="17" width="7" customWidth="1"/>
    <col min="18" max="18" width="6.5" customWidth="1"/>
    <col min="19" max="19" width="5.5" customWidth="1"/>
    <col min="20" max="22" width="6" customWidth="1"/>
    <col min="23" max="23" width="6.5" customWidth="1"/>
  </cols>
  <sheetData>
    <row r="2" spans="1:24" ht="92" customHeight="1">
      <c r="C2" s="94" t="s">
        <v>46</v>
      </c>
      <c r="N2" s="39"/>
      <c r="O2" s="211" t="s">
        <v>247</v>
      </c>
      <c r="P2" s="211" t="s">
        <v>248</v>
      </c>
      <c r="Q2" s="211" t="s">
        <v>249</v>
      </c>
      <c r="R2" s="211" t="s">
        <v>250</v>
      </c>
      <c r="S2" s="39"/>
      <c r="T2" s="39"/>
      <c r="U2" s="39"/>
      <c r="V2" s="211" t="s">
        <v>251</v>
      </c>
    </row>
    <row r="3" spans="1:24" ht="15.75" customHeight="1">
      <c r="N3" s="26" t="s">
        <v>165</v>
      </c>
      <c r="O3" s="27" t="s">
        <v>166</v>
      </c>
      <c r="P3" s="27" t="s">
        <v>167</v>
      </c>
      <c r="Q3" s="27" t="s">
        <v>168</v>
      </c>
      <c r="R3" s="115" t="s">
        <v>169</v>
      </c>
      <c r="V3" s="29" t="s">
        <v>170</v>
      </c>
      <c r="W3" s="30" t="s">
        <v>171</v>
      </c>
      <c r="X3" s="30" t="s">
        <v>34</v>
      </c>
    </row>
    <row r="4" spans="1:24" ht="15.75" customHeight="1">
      <c r="C4" s="4"/>
      <c r="N4" s="26" t="s">
        <v>173</v>
      </c>
      <c r="O4" s="27" t="s">
        <v>174</v>
      </c>
      <c r="P4" s="27" t="s">
        <v>175</v>
      </c>
      <c r="Q4" s="27" t="s">
        <v>176</v>
      </c>
      <c r="R4" s="28" t="s">
        <v>33</v>
      </c>
      <c r="S4" s="33" t="s">
        <v>129</v>
      </c>
      <c r="T4" s="4"/>
      <c r="V4" s="29" t="s">
        <v>177</v>
      </c>
      <c r="W4" s="30" t="s">
        <v>178</v>
      </c>
      <c r="X4" s="30" t="s">
        <v>179</v>
      </c>
    </row>
    <row r="5" spans="1:24" ht="15.75" customHeight="1">
      <c r="B5" s="4" t="s">
        <v>47</v>
      </c>
      <c r="C5" s="40"/>
      <c r="F5" s="41"/>
      <c r="R5" s="31" t="s">
        <v>35</v>
      </c>
      <c r="S5" s="32" t="s">
        <v>36</v>
      </c>
      <c r="T5" s="32" t="s">
        <v>149</v>
      </c>
      <c r="V5" s="106"/>
    </row>
    <row r="6" spans="1:24" ht="15.75" customHeight="1">
      <c r="B6" s="97" t="s">
        <v>152</v>
      </c>
      <c r="C6" s="40"/>
      <c r="F6" s="41"/>
      <c r="O6" s="4"/>
      <c r="R6" s="34" t="s">
        <v>38</v>
      </c>
      <c r="S6" s="35" t="s">
        <v>39</v>
      </c>
      <c r="T6" s="35" t="s">
        <v>40</v>
      </c>
      <c r="U6" s="35" t="s">
        <v>41</v>
      </c>
      <c r="V6" s="106"/>
    </row>
    <row r="7" spans="1:24" ht="15.75" customHeight="1">
      <c r="C7" s="40" t="s">
        <v>144</v>
      </c>
    </row>
    <row r="8" spans="1:24" ht="15.75" customHeight="1">
      <c r="A8" s="42"/>
      <c r="B8" s="120" t="s">
        <v>49</v>
      </c>
      <c r="C8" s="121" t="s">
        <v>159</v>
      </c>
    </row>
    <row r="9" spans="1:24" ht="15.75" customHeight="1">
      <c r="A9" s="42"/>
      <c r="B9" s="120" t="s">
        <v>50</v>
      </c>
      <c r="C9" s="121" t="s">
        <v>154</v>
      </c>
    </row>
    <row r="10" spans="1:24" ht="15.75" customHeight="1">
      <c r="A10" s="42"/>
      <c r="B10" s="120" t="s">
        <v>51</v>
      </c>
      <c r="C10" s="121" t="s">
        <v>130</v>
      </c>
      <c r="F10" s="12"/>
      <c r="G10" s="12" t="s">
        <v>243</v>
      </c>
      <c r="H10" s="12"/>
      <c r="I10" s="12"/>
      <c r="J10" s="110" t="s">
        <v>48</v>
      </c>
      <c r="L10" s="12"/>
    </row>
    <row r="11" spans="1:24" ht="15.75" customHeight="1">
      <c r="A11" s="42"/>
      <c r="B11" s="120" t="s">
        <v>52</v>
      </c>
      <c r="C11" s="121" t="s">
        <v>155</v>
      </c>
      <c r="D11" s="43"/>
      <c r="F11" s="120" t="s">
        <v>49</v>
      </c>
      <c r="G11" s="203" t="s">
        <v>159</v>
      </c>
      <c r="H11" s="203"/>
      <c r="I11" s="203"/>
      <c r="J11" s="120" t="s">
        <v>49</v>
      </c>
      <c r="K11" s="121" t="s">
        <v>159</v>
      </c>
      <c r="L11" s="203"/>
    </row>
    <row r="12" spans="1:24" ht="15.75" customHeight="1">
      <c r="A12" s="42"/>
      <c r="B12" s="120" t="s">
        <v>53</v>
      </c>
      <c r="C12" s="121" t="s">
        <v>163</v>
      </c>
      <c r="D12" s="43"/>
      <c r="G12" s="204" t="s">
        <v>244</v>
      </c>
      <c r="H12" s="110"/>
      <c r="I12" s="110"/>
      <c r="K12" s="110" t="s">
        <v>244</v>
      </c>
      <c r="L12" s="110"/>
    </row>
    <row r="13" spans="1:24" ht="15.75" customHeight="1">
      <c r="A13" s="42"/>
      <c r="B13" s="120" t="s">
        <v>54</v>
      </c>
      <c r="C13" s="121" t="s">
        <v>132</v>
      </c>
      <c r="F13" s="120" t="s">
        <v>50</v>
      </c>
      <c r="G13" s="121" t="s">
        <v>154</v>
      </c>
      <c r="H13" s="121"/>
      <c r="I13" s="121"/>
      <c r="J13" s="120" t="s">
        <v>50</v>
      </c>
      <c r="K13" s="121" t="s">
        <v>154</v>
      </c>
      <c r="L13" s="121"/>
    </row>
    <row r="14" spans="1:24" ht="15.75" customHeight="1">
      <c r="A14" s="42"/>
      <c r="B14" s="120" t="s">
        <v>55</v>
      </c>
      <c r="C14" s="121" t="s">
        <v>157</v>
      </c>
      <c r="D14" s="43"/>
      <c r="F14" s="205" t="s">
        <v>51</v>
      </c>
      <c r="G14" s="206" t="s">
        <v>130</v>
      </c>
      <c r="H14" s="206"/>
      <c r="I14" s="206"/>
      <c r="J14" s="120" t="s">
        <v>51</v>
      </c>
      <c r="K14" s="121" t="s">
        <v>130</v>
      </c>
      <c r="L14" s="206"/>
    </row>
    <row r="15" spans="1:24" ht="15.75" customHeight="1">
      <c r="A15" s="42"/>
      <c r="B15" s="120" t="s">
        <v>56</v>
      </c>
      <c r="C15" s="121" t="s">
        <v>131</v>
      </c>
      <c r="F15" s="120" t="s">
        <v>52</v>
      </c>
      <c r="G15" s="206" t="s">
        <v>155</v>
      </c>
      <c r="H15" s="206"/>
      <c r="I15" s="206"/>
      <c r="J15" s="120" t="s">
        <v>52</v>
      </c>
      <c r="K15" s="121" t="s">
        <v>155</v>
      </c>
      <c r="L15" s="206"/>
    </row>
    <row r="16" spans="1:24" ht="15.75" customHeight="1">
      <c r="A16" s="42"/>
      <c r="B16" s="120" t="s">
        <v>57</v>
      </c>
      <c r="C16" s="121" t="s">
        <v>158</v>
      </c>
      <c r="G16" s="204" t="s">
        <v>244</v>
      </c>
      <c r="H16" s="110"/>
      <c r="I16" s="110"/>
      <c r="J16" s="219" t="s">
        <v>59</v>
      </c>
      <c r="K16" s="220" t="s">
        <v>156</v>
      </c>
      <c r="L16" s="110"/>
    </row>
    <row r="17" spans="1:13" ht="15.75" customHeight="1">
      <c r="A17" s="42"/>
      <c r="B17" s="120" t="s">
        <v>58</v>
      </c>
      <c r="C17" s="121" t="s">
        <v>162</v>
      </c>
      <c r="D17" s="93"/>
      <c r="G17" s="204" t="s">
        <v>244</v>
      </c>
      <c r="H17" s="110"/>
      <c r="I17" s="110"/>
      <c r="J17" s="162"/>
      <c r="K17" s="221" t="s">
        <v>244</v>
      </c>
      <c r="L17" s="110"/>
    </row>
    <row r="18" spans="1:13" ht="15.75" customHeight="1">
      <c r="B18" s="120" t="s">
        <v>59</v>
      </c>
      <c r="C18" s="121" t="s">
        <v>156</v>
      </c>
      <c r="F18" s="120" t="s">
        <v>53</v>
      </c>
      <c r="G18" s="206" t="s">
        <v>245</v>
      </c>
      <c r="H18" s="206"/>
      <c r="I18" s="206"/>
      <c r="J18" s="219" t="s">
        <v>53</v>
      </c>
      <c r="K18" s="220" t="s">
        <v>163</v>
      </c>
      <c r="L18" s="206"/>
      <c r="M18" s="44"/>
    </row>
    <row r="19" spans="1:13" ht="15.75" customHeight="1">
      <c r="A19" s="45"/>
      <c r="B19" s="120" t="s">
        <v>161</v>
      </c>
      <c r="C19" s="121" t="s">
        <v>160</v>
      </c>
      <c r="F19" s="120"/>
      <c r="G19" s="207" t="s">
        <v>244</v>
      </c>
      <c r="H19" s="207"/>
      <c r="I19" s="207"/>
      <c r="J19" s="219" t="s">
        <v>56</v>
      </c>
      <c r="K19" s="220" t="s">
        <v>131</v>
      </c>
      <c r="L19" s="207"/>
    </row>
    <row r="20" spans="1:13" s="187" customFormat="1" ht="15.75" customHeight="1">
      <c r="F20"/>
      <c r="G20" s="204" t="s">
        <v>244</v>
      </c>
      <c r="H20" s="110"/>
      <c r="I20" s="110"/>
      <c r="J20"/>
      <c r="K20" s="110" t="s">
        <v>244</v>
      </c>
      <c r="L20" s="110"/>
    </row>
    <row r="21" spans="1:13" s="187" customFormat="1" ht="15.75" customHeight="1">
      <c r="F21"/>
      <c r="G21" s="208" t="s">
        <v>244</v>
      </c>
      <c r="H21" s="216"/>
      <c r="I21" s="216"/>
      <c r="J21"/>
      <c r="K21" s="110" t="s">
        <v>244</v>
      </c>
      <c r="L21" s="216"/>
    </row>
    <row r="22" spans="1:13" s="187" customFormat="1" ht="15.75" customHeight="1">
      <c r="F22" s="120" t="s">
        <v>54</v>
      </c>
      <c r="G22" s="206" t="s">
        <v>132</v>
      </c>
      <c r="H22" s="206"/>
      <c r="I22" s="206"/>
      <c r="J22" s="120" t="s">
        <v>54</v>
      </c>
      <c r="K22" s="121" t="s">
        <v>132</v>
      </c>
      <c r="L22" s="206"/>
    </row>
    <row r="23" spans="1:13" s="187" customFormat="1" ht="15.75" customHeight="1" thickBot="1">
      <c r="F23"/>
      <c r="G23" s="209" t="s">
        <v>244</v>
      </c>
      <c r="H23" s="217"/>
      <c r="I23" s="217"/>
      <c r="J23" s="120" t="s">
        <v>161</v>
      </c>
      <c r="K23" s="121" t="s">
        <v>160</v>
      </c>
      <c r="L23" s="217"/>
    </row>
    <row r="24" spans="1:13" s="187" customFormat="1" ht="15.75" customHeight="1">
      <c r="F24"/>
      <c r="G24" s="210" t="s">
        <v>244</v>
      </c>
      <c r="H24" s="218"/>
      <c r="I24" s="218"/>
      <c r="J24" s="222" t="s">
        <v>54</v>
      </c>
      <c r="K24" s="223" t="s">
        <v>132</v>
      </c>
      <c r="L24" s="218"/>
    </row>
    <row r="25" spans="1:13" s="187" customFormat="1" ht="15.75" customHeight="1">
      <c r="F25" s="120" t="s">
        <v>55</v>
      </c>
      <c r="G25" s="206" t="s">
        <v>157</v>
      </c>
      <c r="H25" s="206"/>
      <c r="I25" s="206"/>
      <c r="J25" s="224" t="s">
        <v>57</v>
      </c>
      <c r="K25" s="225" t="s">
        <v>158</v>
      </c>
      <c r="L25" s="206"/>
    </row>
    <row r="26" spans="1:13" ht="15.75" customHeight="1">
      <c r="F26" s="120" t="s">
        <v>56</v>
      </c>
      <c r="G26" s="206" t="s">
        <v>131</v>
      </c>
      <c r="H26" s="206"/>
      <c r="I26" s="206"/>
      <c r="J26" s="226"/>
      <c r="K26" s="227" t="s">
        <v>244</v>
      </c>
      <c r="L26" s="206"/>
    </row>
    <row r="27" spans="1:13" ht="15.75" customHeight="1">
      <c r="F27" s="120"/>
      <c r="G27" s="207" t="s">
        <v>244</v>
      </c>
      <c r="H27" s="207"/>
      <c r="I27" s="207"/>
      <c r="J27" s="224" t="s">
        <v>55</v>
      </c>
      <c r="K27" s="225" t="s">
        <v>252</v>
      </c>
      <c r="L27" s="207"/>
    </row>
    <row r="28" spans="1:13" ht="15.75" customHeight="1" thickBot="1">
      <c r="F28" s="120"/>
      <c r="G28" s="207" t="s">
        <v>244</v>
      </c>
      <c r="H28" s="207"/>
      <c r="I28" s="207"/>
      <c r="J28" s="228" t="s">
        <v>58</v>
      </c>
      <c r="K28" s="229" t="s">
        <v>162</v>
      </c>
      <c r="L28" s="207"/>
    </row>
    <row r="29" spans="1:13" ht="15.75" customHeight="1">
      <c r="F29" s="120" t="s">
        <v>57</v>
      </c>
      <c r="G29" s="206" t="s">
        <v>158</v>
      </c>
      <c r="H29" s="206"/>
      <c r="I29" s="206"/>
      <c r="J29" s="206"/>
      <c r="K29" s="206"/>
      <c r="L29" s="206"/>
    </row>
    <row r="30" spans="1:13" ht="15.75" customHeight="1">
      <c r="F30" s="120" t="s">
        <v>58</v>
      </c>
      <c r="G30" s="121" t="s">
        <v>162</v>
      </c>
      <c r="H30" s="121"/>
      <c r="I30" s="121"/>
      <c r="J30" s="121"/>
      <c r="K30" s="121"/>
      <c r="L30" s="121"/>
    </row>
    <row r="31" spans="1:13" ht="15.75" customHeight="1">
      <c r="F31" s="120" t="s">
        <v>59</v>
      </c>
      <c r="G31" s="121" t="s">
        <v>156</v>
      </c>
      <c r="H31" s="121"/>
      <c r="I31" s="121"/>
      <c r="J31" s="121"/>
      <c r="K31" s="121"/>
      <c r="L31" s="121"/>
    </row>
    <row r="32" spans="1:13" ht="15.75" customHeight="1">
      <c r="F32" s="120"/>
      <c r="G32" s="207" t="s">
        <v>244</v>
      </c>
      <c r="H32" s="207"/>
      <c r="I32" s="207"/>
      <c r="J32" s="207"/>
      <c r="K32" s="207"/>
      <c r="L32" s="207"/>
    </row>
    <row r="33" spans="2:12" ht="15.75" customHeight="1" thickBot="1">
      <c r="F33" s="120" t="s">
        <v>161</v>
      </c>
      <c r="G33" s="121" t="s">
        <v>160</v>
      </c>
      <c r="H33" s="121"/>
      <c r="I33" s="121"/>
      <c r="J33" s="121"/>
      <c r="K33" s="121"/>
      <c r="L33" s="121"/>
    </row>
    <row r="34" spans="2:12" ht="15.75" customHeight="1">
      <c r="F34" s="120"/>
      <c r="G34" s="213" t="s">
        <v>246</v>
      </c>
      <c r="H34" s="212"/>
      <c r="I34" s="212"/>
      <c r="J34" s="212"/>
      <c r="K34" s="212"/>
      <c r="L34" s="212"/>
    </row>
    <row r="35" spans="2:12" ht="15.75" customHeight="1">
      <c r="F35" s="120"/>
      <c r="G35" s="214" t="s">
        <v>246</v>
      </c>
      <c r="H35" s="212"/>
      <c r="I35" s="212"/>
      <c r="J35" s="212"/>
      <c r="K35" s="212"/>
      <c r="L35" s="212"/>
    </row>
    <row r="36" spans="2:12" ht="15.75" customHeight="1">
      <c r="F36" s="120"/>
      <c r="G36" s="214" t="s">
        <v>246</v>
      </c>
      <c r="H36" s="212"/>
      <c r="I36" s="212"/>
      <c r="J36" s="212"/>
      <c r="K36" s="212"/>
      <c r="L36" s="212"/>
    </row>
    <row r="37" spans="2:12" ht="15.75" customHeight="1">
      <c r="F37" s="120"/>
      <c r="G37" s="214" t="s">
        <v>246</v>
      </c>
      <c r="H37" s="212"/>
      <c r="I37" s="212"/>
      <c r="J37" s="212"/>
      <c r="K37" s="212"/>
      <c r="L37" s="212"/>
    </row>
    <row r="38" spans="2:12" ht="15.75" customHeight="1" thickBot="1">
      <c r="F38" s="120"/>
      <c r="G38" s="215" t="s">
        <v>246</v>
      </c>
      <c r="H38" s="212"/>
      <c r="I38" s="212"/>
      <c r="J38" s="212"/>
      <c r="K38" s="212"/>
      <c r="L38" s="212"/>
    </row>
    <row r="39" spans="2:12" ht="15.75" customHeight="1">
      <c r="D39" t="s">
        <v>260</v>
      </c>
      <c r="E39">
        <f>(HEX2DEC("AAAAFEF0")-HEX2DEC("AAAAAAE0"))/16</f>
        <v>1345</v>
      </c>
      <c r="G39" s="187"/>
    </row>
    <row r="40" spans="2:12" ht="15.75" customHeight="1">
      <c r="G40" s="187"/>
    </row>
    <row r="41" spans="2:12" ht="48" customHeight="1">
      <c r="B41" s="107" t="s">
        <v>139</v>
      </c>
      <c r="C41" s="6" t="s">
        <v>141</v>
      </c>
      <c r="G41" t="s">
        <v>253</v>
      </c>
      <c r="H41" t="s">
        <v>254</v>
      </c>
      <c r="I41" t="s">
        <v>255</v>
      </c>
      <c r="J41" t="s">
        <v>256</v>
      </c>
    </row>
    <row r="42" spans="2:12" ht="15.75" customHeight="1">
      <c r="D42" t="s">
        <v>257</v>
      </c>
      <c r="E42">
        <v>1</v>
      </c>
      <c r="G42" t="s">
        <v>258</v>
      </c>
      <c r="H42">
        <v>4</v>
      </c>
      <c r="I42">
        <v>7</v>
      </c>
      <c r="J42">
        <f>H42*I42</f>
        <v>28</v>
      </c>
    </row>
    <row r="43" spans="2:12" ht="15.75" customHeight="1">
      <c r="D43" t="s">
        <v>259</v>
      </c>
      <c r="E43">
        <v>8</v>
      </c>
      <c r="G43" t="s">
        <v>234</v>
      </c>
      <c r="H43">
        <v>3</v>
      </c>
      <c r="I43">
        <v>8</v>
      </c>
      <c r="J43">
        <f t="shared" ref="J43:J46" si="0">H43*I43</f>
        <v>24</v>
      </c>
    </row>
    <row r="44" spans="2:12" ht="15.75" customHeight="1">
      <c r="D44" t="s">
        <v>260</v>
      </c>
      <c r="E44">
        <f>(HEX2DEC("AAAAFEF0")-HEX2DEC("AAAAAAE0"))/16</f>
        <v>1345</v>
      </c>
      <c r="G44" s="187" t="s">
        <v>261</v>
      </c>
      <c r="H44">
        <v>1</v>
      </c>
      <c r="I44">
        <v>9</v>
      </c>
      <c r="J44">
        <f t="shared" si="0"/>
        <v>9</v>
      </c>
    </row>
    <row r="45" spans="2:12" ht="15.75" customHeight="1">
      <c r="D45" t="s">
        <v>262</v>
      </c>
      <c r="E45">
        <f>E42+(E44*H47)</f>
        <v>14796</v>
      </c>
      <c r="G45" s="187" t="s">
        <v>263</v>
      </c>
      <c r="H45">
        <v>2</v>
      </c>
      <c r="I45">
        <v>9</v>
      </c>
      <c r="J45">
        <f t="shared" si="0"/>
        <v>18</v>
      </c>
    </row>
    <row r="46" spans="2:12" ht="15.75" customHeight="1">
      <c r="D46" t="s">
        <v>264</v>
      </c>
      <c r="E46">
        <f>E43+(E44*J47)</f>
        <v>119713</v>
      </c>
      <c r="G46" s="187" t="s">
        <v>237</v>
      </c>
      <c r="H46">
        <v>1</v>
      </c>
      <c r="I46">
        <v>10</v>
      </c>
      <c r="J46">
        <f t="shared" si="0"/>
        <v>10</v>
      </c>
    </row>
    <row r="47" spans="2:12" ht="15.75" customHeight="1">
      <c r="D47" t="s">
        <v>265</v>
      </c>
      <c r="E47">
        <f>E46/E45</f>
        <v>8.0909029467423625</v>
      </c>
      <c r="H47">
        <f>SUM(H42:H46)</f>
        <v>11</v>
      </c>
      <c r="J47">
        <f>SUM(J42:J46)</f>
        <v>89</v>
      </c>
    </row>
    <row r="52" spans="2:11" ht="15.75" customHeight="1">
      <c r="B52" s="97" t="s">
        <v>142</v>
      </c>
      <c r="C52" s="97" t="s">
        <v>202</v>
      </c>
    </row>
    <row r="53" spans="2:11" ht="15.75" customHeight="1">
      <c r="C53" s="97" t="s">
        <v>190</v>
      </c>
    </row>
    <row r="54" spans="2:11" ht="15.75" customHeight="1">
      <c r="C54" s="97" t="s">
        <v>188</v>
      </c>
    </row>
    <row r="55" spans="2:11" ht="15.75" customHeight="1">
      <c r="C55" s="97" t="s">
        <v>191</v>
      </c>
    </row>
    <row r="56" spans="2:11" ht="15.75" customHeight="1">
      <c r="C56" s="97" t="s">
        <v>187</v>
      </c>
    </row>
    <row r="57" spans="2:11" ht="15.75" customHeight="1">
      <c r="C57" s="97" t="s">
        <v>192</v>
      </c>
    </row>
    <row r="58" spans="2:11" ht="15.75" customHeight="1">
      <c r="C58" s="97" t="s">
        <v>189</v>
      </c>
    </row>
    <row r="59" spans="2:11" ht="15.75" customHeight="1">
      <c r="D59" s="231" t="s">
        <v>270</v>
      </c>
    </row>
    <row r="60" spans="2:11" ht="15.75" customHeight="1">
      <c r="D60" s="99" t="s">
        <v>266</v>
      </c>
      <c r="E60">
        <f>J47*0.95</f>
        <v>84.55</v>
      </c>
    </row>
    <row r="61" spans="2:11" ht="15.75" customHeight="1">
      <c r="D61" s="97" t="s">
        <v>267</v>
      </c>
      <c r="E61">
        <f>E43+(E44*E60)</f>
        <v>113727.75</v>
      </c>
    </row>
    <row r="62" spans="2:11" ht="15.75" customHeight="1">
      <c r="D62" s="97" t="s">
        <v>268</v>
      </c>
      <c r="E62">
        <f>E46/E61</f>
        <v>1.0526278766615889</v>
      </c>
    </row>
    <row r="63" spans="2:11" ht="15.75" customHeight="1">
      <c r="K63" s="12"/>
    </row>
    <row r="64" spans="2:11" ht="15.75" customHeight="1">
      <c r="D64" s="231" t="s">
        <v>271</v>
      </c>
      <c r="G64" t="s">
        <v>253</v>
      </c>
      <c r="H64" s="232" t="s">
        <v>254</v>
      </c>
      <c r="I64" s="233" t="s">
        <v>255</v>
      </c>
      <c r="J64" s="232" t="s">
        <v>256</v>
      </c>
    </row>
    <row r="65" spans="4:10" ht="15.75" customHeight="1">
      <c r="D65" t="s">
        <v>257</v>
      </c>
      <c r="E65">
        <v>1</v>
      </c>
      <c r="G65" t="s">
        <v>258</v>
      </c>
      <c r="H65" s="232">
        <v>4</v>
      </c>
      <c r="I65" s="137">
        <f>6+(1*0.8)</f>
        <v>6.8</v>
      </c>
      <c r="J65" s="232">
        <f>H65*I65</f>
        <v>27.2</v>
      </c>
    </row>
    <row r="66" spans="4:10" ht="15.75" customHeight="1">
      <c r="D66" t="s">
        <v>259</v>
      </c>
      <c r="E66">
        <v>8</v>
      </c>
      <c r="G66" t="s">
        <v>234</v>
      </c>
      <c r="H66" s="232">
        <v>3</v>
      </c>
      <c r="I66" s="137">
        <f>6+(2*0.8)</f>
        <v>7.6</v>
      </c>
      <c r="J66" s="232">
        <f t="shared" ref="J66:J69" si="1">H66*I66</f>
        <v>22.799999999999997</v>
      </c>
    </row>
    <row r="67" spans="4:10" ht="15.75" customHeight="1">
      <c r="D67" t="s">
        <v>260</v>
      </c>
      <c r="E67">
        <f>(HEX2DEC("AAAAFEF0")-HEX2DEC("AAAAAAE0"))/16</f>
        <v>1345</v>
      </c>
      <c r="G67" s="187" t="s">
        <v>261</v>
      </c>
      <c r="H67" s="232">
        <v>1</v>
      </c>
      <c r="I67" s="137">
        <f>6+(3*0.8)</f>
        <v>8.4</v>
      </c>
      <c r="J67" s="232">
        <f t="shared" si="1"/>
        <v>8.4</v>
      </c>
    </row>
    <row r="68" spans="4:10" ht="15.75" customHeight="1">
      <c r="D68" t="s">
        <v>262</v>
      </c>
      <c r="E68">
        <f>E65+(E67*H70)</f>
        <v>14796</v>
      </c>
      <c r="G68" s="187" t="s">
        <v>263</v>
      </c>
      <c r="H68" s="232">
        <v>2</v>
      </c>
      <c r="I68" s="137">
        <f>6+(3*0.8)</f>
        <v>8.4</v>
      </c>
      <c r="J68" s="232">
        <f t="shared" si="1"/>
        <v>16.8</v>
      </c>
    </row>
    <row r="69" spans="4:10" ht="15.75" customHeight="1">
      <c r="D69" t="s">
        <v>264</v>
      </c>
      <c r="E69">
        <f>E66+(E67*J70)</f>
        <v>113526.00000000001</v>
      </c>
      <c r="G69" s="187" t="s">
        <v>237</v>
      </c>
      <c r="H69" s="232">
        <v>1</v>
      </c>
      <c r="I69" s="137">
        <f>6+(4*0.8)</f>
        <v>9.1999999999999993</v>
      </c>
      <c r="J69" s="232">
        <f t="shared" si="1"/>
        <v>9.1999999999999993</v>
      </c>
    </row>
    <row r="70" spans="4:10" ht="15.75" customHeight="1">
      <c r="D70" t="s">
        <v>268</v>
      </c>
      <c r="E70">
        <f>E46/E69</f>
        <v>1.0544985289713369</v>
      </c>
      <c r="H70" s="232">
        <f>SUM(H65:H69)</f>
        <v>11</v>
      </c>
      <c r="I70" s="232"/>
      <c r="J70" s="232">
        <f>SUM(J65:J69)</f>
        <v>84.4</v>
      </c>
    </row>
    <row r="71" spans="4:10" ht="15.75" customHeight="1">
      <c r="I71" s="12" t="s">
        <v>269</v>
      </c>
      <c r="J71" s="12"/>
    </row>
    <row r="73" spans="4:10" ht="15.75" customHeight="1">
      <c r="D73" s="231" t="s">
        <v>272</v>
      </c>
      <c r="G73" t="s">
        <v>253</v>
      </c>
      <c r="H73" t="s">
        <v>254</v>
      </c>
      <c r="I73" t="s">
        <v>255</v>
      </c>
      <c r="J73" t="s">
        <v>256</v>
      </c>
    </row>
    <row r="74" spans="4:10" ht="15.75" customHeight="1">
      <c r="D74" t="s">
        <v>257</v>
      </c>
      <c r="E74">
        <v>1</v>
      </c>
      <c r="G74" t="s">
        <v>258</v>
      </c>
      <c r="H74" s="232">
        <v>4</v>
      </c>
      <c r="I74" s="232">
        <v>7</v>
      </c>
      <c r="J74" s="232">
        <f>H74*I74</f>
        <v>28</v>
      </c>
    </row>
    <row r="75" spans="4:10" ht="15.75" customHeight="1">
      <c r="D75" t="s">
        <v>259</v>
      </c>
      <c r="E75">
        <v>8</v>
      </c>
      <c r="G75" t="s">
        <v>234</v>
      </c>
      <c r="H75" s="232">
        <v>3</v>
      </c>
      <c r="I75" s="232">
        <v>7</v>
      </c>
      <c r="J75" s="232">
        <f t="shared" ref="J75:J78" si="2">H75*I75</f>
        <v>21</v>
      </c>
    </row>
    <row r="76" spans="4:10" ht="15.75" customHeight="1">
      <c r="D76" t="s">
        <v>260</v>
      </c>
      <c r="E76">
        <f>(HEX2DEC("AAAAFEF0")-HEX2DEC("AAAAAAE0"))/16</f>
        <v>1345</v>
      </c>
      <c r="G76" s="187" t="s">
        <v>261</v>
      </c>
      <c r="H76" s="232">
        <v>1</v>
      </c>
      <c r="I76" s="232">
        <v>7</v>
      </c>
      <c r="J76" s="232">
        <f t="shared" si="2"/>
        <v>7</v>
      </c>
    </row>
    <row r="77" spans="4:10" ht="15.75" customHeight="1">
      <c r="D77" t="s">
        <v>262</v>
      </c>
      <c r="E77">
        <f>E74+(E76*H79)</f>
        <v>14796</v>
      </c>
      <c r="G77" s="187" t="s">
        <v>263</v>
      </c>
      <c r="H77" s="232">
        <v>2</v>
      </c>
      <c r="I77" s="232">
        <v>7</v>
      </c>
      <c r="J77" s="232">
        <f t="shared" si="2"/>
        <v>14</v>
      </c>
    </row>
    <row r="78" spans="4:10" ht="15.75" customHeight="1">
      <c r="D78" t="s">
        <v>264</v>
      </c>
      <c r="E78">
        <f>E75+(E76*J79)</f>
        <v>103573</v>
      </c>
      <c r="G78" s="187" t="s">
        <v>237</v>
      </c>
      <c r="H78" s="232">
        <v>1</v>
      </c>
      <c r="I78" s="232">
        <v>7</v>
      </c>
      <c r="J78" s="232">
        <f t="shared" si="2"/>
        <v>7</v>
      </c>
    </row>
    <row r="79" spans="4:10" ht="15.75" customHeight="1">
      <c r="D79" s="97" t="s">
        <v>268</v>
      </c>
      <c r="E79" s="230">
        <f>E46/E78</f>
        <v>1.1558321184092379</v>
      </c>
      <c r="H79" s="232">
        <f>SUM(H74:H78)</f>
        <v>11</v>
      </c>
      <c r="I79" s="232"/>
      <c r="J79" s="232">
        <f>SUM(J74:J78)</f>
        <v>77</v>
      </c>
    </row>
    <row r="80" spans="4:10" ht="15.75" customHeight="1">
      <c r="E80" s="235" t="s">
        <v>273</v>
      </c>
    </row>
  </sheetData>
  <printOptions horizontalCentered="1" gridLines="1"/>
  <pageMargins left="0.7" right="0.7" top="0.75" bottom="0.75" header="0" footer="0"/>
  <pageSetup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AV1009"/>
  <sheetViews>
    <sheetView topLeftCell="B6" zoomScale="90" zoomScaleNormal="90" workbookViewId="0">
      <selection activeCell="AM53" sqref="AM53"/>
    </sheetView>
  </sheetViews>
  <sheetFormatPr baseColWidth="10" defaultColWidth="14.5" defaultRowHeight="15.75" customHeight="1"/>
  <cols>
    <col min="1" max="1" width="10.33203125" customWidth="1"/>
    <col min="3" max="3" width="44.33203125" customWidth="1"/>
    <col min="4" max="4" width="11" customWidth="1"/>
    <col min="5" max="33" width="6.5" customWidth="1"/>
    <col min="34" max="34" width="8.33203125" customWidth="1"/>
    <col min="35" max="48" width="6.5" customWidth="1"/>
  </cols>
  <sheetData>
    <row r="1" spans="1:48" ht="15.75" customHeight="1">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row>
    <row r="2" spans="1:48" ht="15.75" customHeight="1">
      <c r="E2" s="26" t="s">
        <v>165</v>
      </c>
      <c r="F2" s="27" t="s">
        <v>166</v>
      </c>
      <c r="G2" s="27" t="s">
        <v>167</v>
      </c>
      <c r="H2" s="27" t="s">
        <v>168</v>
      </c>
      <c r="I2" s="115" t="s">
        <v>169</v>
      </c>
      <c r="M2" s="29" t="s">
        <v>170</v>
      </c>
      <c r="N2" s="30" t="s">
        <v>171</v>
      </c>
      <c r="O2" s="30" t="s">
        <v>34</v>
      </c>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row>
    <row r="3" spans="1:48" ht="15.75" customHeight="1">
      <c r="E3" s="26" t="s">
        <v>173</v>
      </c>
      <c r="F3" s="27" t="s">
        <v>174</v>
      </c>
      <c r="G3" s="27" t="s">
        <v>175</v>
      </c>
      <c r="H3" s="27" t="s">
        <v>176</v>
      </c>
      <c r="I3" s="28" t="s">
        <v>33</v>
      </c>
      <c r="J3" s="33" t="s">
        <v>129</v>
      </c>
      <c r="K3" s="4"/>
      <c r="M3" s="29" t="s">
        <v>177</v>
      </c>
      <c r="N3" s="30" t="s">
        <v>178</v>
      </c>
      <c r="O3" s="30" t="s">
        <v>179</v>
      </c>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row>
    <row r="4" spans="1:48" ht="15.75" customHeight="1">
      <c r="I4" s="31" t="s">
        <v>35</v>
      </c>
      <c r="J4" s="32" t="s">
        <v>36</v>
      </c>
      <c r="K4" s="32" t="s">
        <v>149</v>
      </c>
      <c r="M4" s="106"/>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row>
    <row r="5" spans="1:48" ht="15.75" customHeight="1">
      <c r="F5" s="4"/>
      <c r="I5" s="34" t="s">
        <v>38</v>
      </c>
      <c r="J5" s="35" t="s">
        <v>39</v>
      </c>
      <c r="K5" s="35" t="s">
        <v>40</v>
      </c>
      <c r="L5" s="35" t="s">
        <v>41</v>
      </c>
      <c r="M5" s="106"/>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row>
    <row r="6" spans="1:48" ht="65" customHeight="1">
      <c r="C6" s="92" t="s">
        <v>153</v>
      </c>
      <c r="E6" s="46" t="s">
        <v>60</v>
      </c>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15.75" customHeight="1">
      <c r="E7" s="13">
        <v>1</v>
      </c>
      <c r="F7" s="13">
        <v>2</v>
      </c>
      <c r="G7" s="13">
        <v>3</v>
      </c>
      <c r="H7" s="13">
        <v>4</v>
      </c>
      <c r="I7" s="13">
        <v>5</v>
      </c>
      <c r="J7" s="13">
        <v>6</v>
      </c>
      <c r="K7" s="13">
        <v>7</v>
      </c>
      <c r="L7" s="13">
        <v>8</v>
      </c>
      <c r="M7" s="13">
        <v>9</v>
      </c>
      <c r="N7" s="13">
        <v>10</v>
      </c>
      <c r="O7" s="13">
        <v>11</v>
      </c>
      <c r="P7" s="13">
        <v>12</v>
      </c>
      <c r="Q7" s="13">
        <v>13</v>
      </c>
      <c r="R7" s="13">
        <v>14</v>
      </c>
      <c r="S7" s="13">
        <v>15</v>
      </c>
      <c r="T7" s="13">
        <v>16</v>
      </c>
      <c r="U7" s="13">
        <v>17</v>
      </c>
      <c r="V7" s="13">
        <f>U7+1</f>
        <v>18</v>
      </c>
      <c r="W7" s="13">
        <f t="shared" ref="W7:AI7" si="0">V7+1</f>
        <v>19</v>
      </c>
      <c r="X7" s="13">
        <f t="shared" si="0"/>
        <v>20</v>
      </c>
      <c r="Y7" s="13">
        <f t="shared" si="0"/>
        <v>21</v>
      </c>
      <c r="Z7" s="13">
        <f t="shared" si="0"/>
        <v>22</v>
      </c>
      <c r="AA7" s="13">
        <f t="shared" si="0"/>
        <v>23</v>
      </c>
      <c r="AB7" s="13">
        <f t="shared" si="0"/>
        <v>24</v>
      </c>
      <c r="AC7" s="13">
        <f t="shared" si="0"/>
        <v>25</v>
      </c>
      <c r="AD7" s="13">
        <f t="shared" si="0"/>
        <v>26</v>
      </c>
      <c r="AE7" s="13">
        <f t="shared" si="0"/>
        <v>27</v>
      </c>
      <c r="AF7" s="13">
        <f t="shared" si="0"/>
        <v>28</v>
      </c>
      <c r="AG7" s="13">
        <f t="shared" si="0"/>
        <v>29</v>
      </c>
      <c r="AH7" s="13">
        <f t="shared" si="0"/>
        <v>30</v>
      </c>
      <c r="AI7" s="13">
        <f t="shared" si="0"/>
        <v>31</v>
      </c>
      <c r="AJ7" s="13"/>
      <c r="AK7" s="13"/>
      <c r="AL7" s="13"/>
      <c r="AM7" s="13"/>
      <c r="AN7" s="13"/>
      <c r="AO7" s="13"/>
      <c r="AP7" s="13"/>
      <c r="AQ7" s="13"/>
      <c r="AR7" s="13"/>
      <c r="AS7" s="13"/>
      <c r="AT7" s="13"/>
      <c r="AU7" s="13"/>
      <c r="AV7" s="13"/>
    </row>
    <row r="8" spans="1:48" ht="15.75" customHeight="1">
      <c r="C8" s="40" t="s">
        <v>144</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row>
    <row r="9" spans="1:48" ht="15.75" customHeight="1">
      <c r="B9" s="120" t="s">
        <v>49</v>
      </c>
      <c r="C9" s="203" t="s">
        <v>159</v>
      </c>
      <c r="D9" s="265" t="s">
        <v>165</v>
      </c>
      <c r="E9" s="275" t="s">
        <v>166</v>
      </c>
      <c r="F9" s="265" t="s">
        <v>167</v>
      </c>
      <c r="G9" s="265" t="s">
        <v>168</v>
      </c>
      <c r="H9" s="265" t="s">
        <v>33</v>
      </c>
      <c r="I9" s="265" t="s">
        <v>129</v>
      </c>
      <c r="J9" s="265" t="s">
        <v>170</v>
      </c>
      <c r="K9" s="47" t="s">
        <v>171</v>
      </c>
      <c r="L9" s="47" t="s">
        <v>34</v>
      </c>
      <c r="M9" s="47"/>
      <c r="N9" s="47"/>
      <c r="O9" s="47"/>
      <c r="P9" s="47"/>
      <c r="Q9" s="47"/>
      <c r="R9" s="47"/>
      <c r="S9" s="47"/>
      <c r="T9" s="47"/>
      <c r="U9" s="47"/>
      <c r="V9" s="266"/>
      <c r="W9" s="266"/>
      <c r="X9" s="266"/>
      <c r="Y9" s="266"/>
      <c r="Z9" s="266"/>
      <c r="AA9" s="266"/>
      <c r="AB9" s="266"/>
      <c r="AC9" s="266"/>
      <c r="AD9" s="266"/>
      <c r="AE9" s="266"/>
      <c r="AF9" s="266"/>
      <c r="AG9" s="266"/>
      <c r="AH9" s="278"/>
      <c r="AI9" s="282"/>
      <c r="AJ9" s="266"/>
      <c r="AK9" s="266"/>
      <c r="AL9" s="266"/>
      <c r="AM9" s="266"/>
      <c r="AN9" s="266"/>
      <c r="AO9" s="266"/>
      <c r="AP9" s="266"/>
      <c r="AQ9" s="266"/>
      <c r="AR9" s="266"/>
      <c r="AS9" s="266"/>
      <c r="AT9" s="266"/>
      <c r="AU9" s="266"/>
      <c r="AV9" s="266"/>
    </row>
    <row r="10" spans="1:48" ht="15.75" customHeight="1">
      <c r="A10" s="48"/>
      <c r="B10" s="120" t="s">
        <v>50</v>
      </c>
      <c r="C10" s="203" t="s">
        <v>154</v>
      </c>
      <c r="D10" s="267" t="s">
        <v>173</v>
      </c>
      <c r="E10" s="276" t="s">
        <v>174</v>
      </c>
      <c r="F10" s="267" t="s">
        <v>175</v>
      </c>
      <c r="G10" s="267" t="s">
        <v>176</v>
      </c>
      <c r="H10" s="267" t="s">
        <v>176</v>
      </c>
      <c r="I10" s="267" t="s">
        <v>176</v>
      </c>
      <c r="J10" s="267" t="s">
        <v>33</v>
      </c>
      <c r="K10" s="267" t="s">
        <v>129</v>
      </c>
      <c r="L10" s="267" t="s">
        <v>177</v>
      </c>
      <c r="M10" s="267" t="s">
        <v>178</v>
      </c>
      <c r="N10" s="267" t="s">
        <v>34</v>
      </c>
      <c r="O10" s="267"/>
      <c r="P10" s="267"/>
      <c r="Q10" s="267"/>
      <c r="R10" s="267"/>
      <c r="S10" s="267"/>
      <c r="T10" s="267"/>
      <c r="U10" s="267"/>
      <c r="V10" s="268"/>
      <c r="W10" s="268"/>
      <c r="X10" s="268"/>
      <c r="Y10" s="268"/>
      <c r="Z10" s="268"/>
      <c r="AA10" s="268"/>
      <c r="AB10" s="268"/>
      <c r="AC10" s="268"/>
      <c r="AD10" s="268"/>
      <c r="AE10" s="268"/>
      <c r="AF10" s="268"/>
      <c r="AG10" s="268"/>
      <c r="AH10" s="279"/>
      <c r="AI10" s="283"/>
      <c r="AJ10" s="268"/>
      <c r="AK10" s="268"/>
      <c r="AL10" s="268"/>
      <c r="AM10" s="268"/>
      <c r="AN10" s="268"/>
      <c r="AO10" s="268"/>
      <c r="AP10" s="268"/>
      <c r="AQ10" s="268"/>
      <c r="AR10" s="268"/>
      <c r="AS10" s="268"/>
      <c r="AT10" s="268"/>
      <c r="AU10" s="268"/>
      <c r="AV10" s="268"/>
    </row>
    <row r="11" spans="1:48" ht="15.75" customHeight="1">
      <c r="A11" s="48"/>
      <c r="B11" s="120" t="s">
        <v>51</v>
      </c>
      <c r="C11" s="203" t="s">
        <v>130</v>
      </c>
      <c r="D11" s="265" t="s">
        <v>165</v>
      </c>
      <c r="E11" s="275"/>
      <c r="F11" s="265" t="s">
        <v>166</v>
      </c>
      <c r="G11" s="265" t="s">
        <v>167</v>
      </c>
      <c r="H11" s="265" t="s">
        <v>167</v>
      </c>
      <c r="I11" s="265" t="s">
        <v>167</v>
      </c>
      <c r="J11" s="265" t="s">
        <v>168</v>
      </c>
      <c r="K11" s="265" t="s">
        <v>168</v>
      </c>
      <c r="L11" s="265" t="s">
        <v>168</v>
      </c>
      <c r="M11" s="47" t="s">
        <v>169</v>
      </c>
      <c r="N11" s="265" t="s">
        <v>170</v>
      </c>
      <c r="O11" s="47" t="s">
        <v>171</v>
      </c>
      <c r="P11" s="47" t="s">
        <v>34</v>
      </c>
      <c r="Q11" s="47"/>
      <c r="R11" s="47"/>
      <c r="S11" s="47"/>
      <c r="T11" s="47"/>
      <c r="U11" s="47"/>
      <c r="V11" s="266"/>
      <c r="W11" s="266"/>
      <c r="X11" s="266"/>
      <c r="Y11" s="266"/>
      <c r="Z11" s="266"/>
      <c r="AA11" s="266"/>
      <c r="AB11" s="266"/>
      <c r="AC11" s="266"/>
      <c r="AD11" s="266"/>
      <c r="AE11" s="266"/>
      <c r="AF11" s="266"/>
      <c r="AG11" s="266"/>
      <c r="AH11" s="278"/>
      <c r="AI11" s="282"/>
      <c r="AJ11" s="266"/>
      <c r="AK11" s="266"/>
      <c r="AL11" s="266"/>
      <c r="AM11" s="266"/>
      <c r="AN11" s="266"/>
      <c r="AO11" s="266"/>
      <c r="AP11" s="266"/>
      <c r="AQ11" s="266"/>
      <c r="AR11" s="266"/>
      <c r="AS11" s="266"/>
      <c r="AT11" s="266"/>
      <c r="AU11" s="266"/>
      <c r="AV11" s="266"/>
    </row>
    <row r="12" spans="1:48" ht="15.75" customHeight="1">
      <c r="A12" s="48"/>
      <c r="B12" s="120" t="s">
        <v>52</v>
      </c>
      <c r="C12" s="203" t="s">
        <v>155</v>
      </c>
      <c r="D12" s="267" t="s">
        <v>173</v>
      </c>
      <c r="E12" s="276"/>
      <c r="F12" s="267" t="s">
        <v>174</v>
      </c>
      <c r="G12" s="267" t="s">
        <v>175</v>
      </c>
      <c r="H12" s="267" t="s">
        <v>175</v>
      </c>
      <c r="I12" s="267" t="s">
        <v>175</v>
      </c>
      <c r="J12" s="267" t="s">
        <v>176</v>
      </c>
      <c r="K12" s="267" t="s">
        <v>176</v>
      </c>
      <c r="L12" s="267" t="s">
        <v>169</v>
      </c>
      <c r="M12" s="267" t="s">
        <v>177</v>
      </c>
      <c r="N12" s="267" t="s">
        <v>178</v>
      </c>
      <c r="O12" s="267" t="s">
        <v>34</v>
      </c>
      <c r="P12" s="267"/>
      <c r="Q12" s="267"/>
      <c r="R12" s="267"/>
      <c r="S12" s="267"/>
      <c r="T12" s="267"/>
      <c r="U12" s="267"/>
      <c r="V12" s="268"/>
      <c r="W12" s="268"/>
      <c r="X12" s="268"/>
      <c r="Y12" s="268"/>
      <c r="Z12" s="268"/>
      <c r="AA12" s="268"/>
      <c r="AB12" s="268"/>
      <c r="AC12" s="268"/>
      <c r="AD12" s="268"/>
      <c r="AE12" s="268"/>
      <c r="AF12" s="268"/>
      <c r="AG12" s="268"/>
      <c r="AH12" s="279"/>
      <c r="AI12" s="283"/>
      <c r="AJ12" s="268"/>
      <c r="AK12" s="268"/>
      <c r="AL12" s="268"/>
      <c r="AM12" s="268"/>
      <c r="AN12" s="268"/>
      <c r="AO12" s="268"/>
      <c r="AP12" s="268"/>
      <c r="AQ12" s="268"/>
      <c r="AR12" s="268"/>
      <c r="AS12" s="268"/>
      <c r="AT12" s="268"/>
      <c r="AU12" s="268"/>
      <c r="AV12" s="268"/>
    </row>
    <row r="13" spans="1:48" ht="15.75" customHeight="1">
      <c r="A13" s="48"/>
      <c r="B13" s="120" t="s">
        <v>53</v>
      </c>
      <c r="C13" s="203" t="s">
        <v>359</v>
      </c>
      <c r="D13" s="265" t="s">
        <v>165</v>
      </c>
      <c r="E13" s="275"/>
      <c r="F13" s="265"/>
      <c r="G13" s="265" t="s">
        <v>166</v>
      </c>
      <c r="H13" s="265" t="s">
        <v>166</v>
      </c>
      <c r="I13" s="265" t="s">
        <v>166</v>
      </c>
      <c r="J13" s="265" t="s">
        <v>167</v>
      </c>
      <c r="K13" s="265" t="s">
        <v>167</v>
      </c>
      <c r="L13" s="265" t="s">
        <v>167</v>
      </c>
      <c r="M13" s="265" t="s">
        <v>168</v>
      </c>
      <c r="N13" s="265" t="s">
        <v>168</v>
      </c>
      <c r="O13" s="265" t="s">
        <v>168</v>
      </c>
      <c r="P13" s="265" t="s">
        <v>168</v>
      </c>
      <c r="Q13" s="47" t="s">
        <v>38</v>
      </c>
      <c r="R13" s="47" t="s">
        <v>39</v>
      </c>
      <c r="S13" s="47" t="s">
        <v>40</v>
      </c>
      <c r="T13" s="47" t="s">
        <v>41</v>
      </c>
      <c r="U13" s="265" t="s">
        <v>170</v>
      </c>
      <c r="V13" s="47" t="s">
        <v>171</v>
      </c>
      <c r="W13" s="47" t="s">
        <v>34</v>
      </c>
      <c r="X13" s="266"/>
      <c r="Y13" s="266"/>
      <c r="Z13" s="266"/>
      <c r="AA13" s="266"/>
      <c r="AB13" s="266"/>
      <c r="AC13" s="266"/>
      <c r="AD13" s="266"/>
      <c r="AE13" s="266"/>
      <c r="AF13" s="266"/>
      <c r="AG13" s="266"/>
      <c r="AH13" s="278"/>
      <c r="AI13" s="282"/>
      <c r="AJ13" s="266"/>
      <c r="AK13" s="266"/>
      <c r="AL13" s="266"/>
      <c r="AM13" s="266"/>
      <c r="AN13" s="266"/>
      <c r="AO13" s="266"/>
      <c r="AP13" s="266"/>
      <c r="AQ13" s="266"/>
      <c r="AR13" s="266"/>
      <c r="AS13" s="266"/>
      <c r="AT13" s="266"/>
      <c r="AU13" s="266"/>
      <c r="AV13" s="266"/>
    </row>
    <row r="14" spans="1:48" ht="15.75" customHeight="1">
      <c r="A14" s="48"/>
      <c r="B14" s="120" t="s">
        <v>54</v>
      </c>
      <c r="C14" s="203" t="s">
        <v>132</v>
      </c>
      <c r="D14" s="267" t="s">
        <v>173</v>
      </c>
      <c r="E14" s="276"/>
      <c r="F14" s="267"/>
      <c r="G14" s="267" t="s">
        <v>174</v>
      </c>
      <c r="H14" s="267" t="s">
        <v>174</v>
      </c>
      <c r="I14" s="267" t="s">
        <v>174</v>
      </c>
      <c r="J14" s="267" t="s">
        <v>175</v>
      </c>
      <c r="K14" s="267" t="s">
        <v>175</v>
      </c>
      <c r="L14" s="267" t="s">
        <v>175</v>
      </c>
      <c r="M14" s="267" t="s">
        <v>176</v>
      </c>
      <c r="N14" s="267" t="s">
        <v>176</v>
      </c>
      <c r="O14" s="267" t="s">
        <v>176</v>
      </c>
      <c r="P14" s="267" t="s">
        <v>176</v>
      </c>
      <c r="Q14" s="267" t="s">
        <v>176</v>
      </c>
      <c r="R14" s="267" t="s">
        <v>176</v>
      </c>
      <c r="S14" s="267" t="s">
        <v>176</v>
      </c>
      <c r="T14" s="267" t="s">
        <v>176</v>
      </c>
      <c r="U14" s="267" t="s">
        <v>35</v>
      </c>
      <c r="V14" s="268" t="s">
        <v>36</v>
      </c>
      <c r="W14" s="268" t="s">
        <v>149</v>
      </c>
      <c r="X14" s="267" t="s">
        <v>177</v>
      </c>
      <c r="Y14" s="267" t="s">
        <v>178</v>
      </c>
      <c r="Z14" s="267" t="s">
        <v>34</v>
      </c>
      <c r="AA14" s="268"/>
      <c r="AB14" s="268"/>
      <c r="AC14" s="268"/>
      <c r="AD14" s="268"/>
      <c r="AE14" s="268"/>
      <c r="AF14" s="268"/>
      <c r="AG14" s="268"/>
      <c r="AH14" s="279"/>
      <c r="AI14" s="283"/>
      <c r="AJ14" s="268"/>
      <c r="AK14" s="268"/>
      <c r="AL14" s="268"/>
      <c r="AM14" s="268"/>
      <c r="AN14" s="268"/>
      <c r="AO14" s="268"/>
      <c r="AP14" s="268"/>
      <c r="AQ14" s="268"/>
      <c r="AR14" s="268"/>
      <c r="AS14" s="268"/>
      <c r="AT14" s="268"/>
      <c r="AU14" s="268"/>
      <c r="AV14" s="268"/>
    </row>
    <row r="15" spans="1:48" ht="15.75" customHeight="1">
      <c r="A15" s="48"/>
      <c r="B15" s="120" t="s">
        <v>55</v>
      </c>
      <c r="C15" s="203" t="s">
        <v>157</v>
      </c>
      <c r="D15" s="265" t="s">
        <v>165</v>
      </c>
      <c r="E15" s="275"/>
      <c r="F15" s="265"/>
      <c r="G15" s="265"/>
      <c r="H15" s="265"/>
      <c r="I15" s="265"/>
      <c r="J15" s="265" t="s">
        <v>166</v>
      </c>
      <c r="K15" s="265" t="s">
        <v>166</v>
      </c>
      <c r="L15" s="265" t="s">
        <v>166</v>
      </c>
      <c r="M15" s="265" t="s">
        <v>167</v>
      </c>
      <c r="N15" s="265" t="s">
        <v>167</v>
      </c>
      <c r="O15" s="265" t="s">
        <v>167</v>
      </c>
      <c r="P15" s="265" t="s">
        <v>167</v>
      </c>
      <c r="Q15" s="265" t="s">
        <v>167</v>
      </c>
      <c r="R15" s="265" t="s">
        <v>167</v>
      </c>
      <c r="S15" s="265" t="s">
        <v>167</v>
      </c>
      <c r="T15" s="265" t="s">
        <v>167</v>
      </c>
      <c r="U15" s="265" t="s">
        <v>168</v>
      </c>
      <c r="V15" s="265" t="s">
        <v>168</v>
      </c>
      <c r="W15" s="265" t="s">
        <v>168</v>
      </c>
      <c r="X15" s="266" t="s">
        <v>169</v>
      </c>
      <c r="Y15" s="265" t="s">
        <v>170</v>
      </c>
      <c r="Z15" s="47" t="s">
        <v>171</v>
      </c>
      <c r="AA15" s="47" t="s">
        <v>34</v>
      </c>
      <c r="AB15" s="265"/>
      <c r="AC15" s="265"/>
      <c r="AD15" s="265"/>
      <c r="AE15" s="265"/>
      <c r="AF15" s="265"/>
      <c r="AG15" s="265"/>
      <c r="AH15" s="275"/>
      <c r="AI15" s="284"/>
      <c r="AJ15" s="265"/>
      <c r="AK15" s="265"/>
      <c r="AL15" s="265"/>
      <c r="AM15" s="265"/>
      <c r="AN15" s="265"/>
      <c r="AO15" s="265"/>
      <c r="AP15" s="265"/>
      <c r="AQ15" s="265"/>
      <c r="AR15" s="265"/>
      <c r="AS15" s="265"/>
      <c r="AT15" s="265"/>
      <c r="AU15" s="265"/>
      <c r="AV15" s="265"/>
    </row>
    <row r="16" spans="1:48" ht="15.75" customHeight="1">
      <c r="A16" s="48"/>
      <c r="B16" s="120" t="s">
        <v>56</v>
      </c>
      <c r="C16" s="203" t="s">
        <v>131</v>
      </c>
      <c r="D16" s="267" t="s">
        <v>173</v>
      </c>
      <c r="E16" s="276"/>
      <c r="F16" s="267"/>
      <c r="G16" s="267"/>
      <c r="H16" s="267"/>
      <c r="I16" s="267"/>
      <c r="J16" s="267" t="s">
        <v>174</v>
      </c>
      <c r="K16" s="267" t="s">
        <v>174</v>
      </c>
      <c r="L16" s="267" t="s">
        <v>174</v>
      </c>
      <c r="M16" s="267" t="s">
        <v>175</v>
      </c>
      <c r="N16" s="267" t="s">
        <v>175</v>
      </c>
      <c r="O16" s="267" t="s">
        <v>175</v>
      </c>
      <c r="P16" s="267" t="s">
        <v>175</v>
      </c>
      <c r="Q16" s="267" t="s">
        <v>175</v>
      </c>
      <c r="R16" s="267" t="s">
        <v>175</v>
      </c>
      <c r="S16" s="267" t="s">
        <v>175</v>
      </c>
      <c r="T16" s="267" t="s">
        <v>175</v>
      </c>
      <c r="U16" s="267" t="s">
        <v>176</v>
      </c>
      <c r="V16" s="268" t="s">
        <v>35</v>
      </c>
      <c r="W16" s="268" t="s">
        <v>36</v>
      </c>
      <c r="X16" s="268" t="s">
        <v>149</v>
      </c>
      <c r="Y16" s="267" t="s">
        <v>177</v>
      </c>
      <c r="Z16" s="267" t="s">
        <v>178</v>
      </c>
      <c r="AA16" s="267" t="s">
        <v>34</v>
      </c>
      <c r="AB16" s="268"/>
      <c r="AC16" s="268"/>
      <c r="AD16" s="268"/>
      <c r="AE16" s="268"/>
      <c r="AF16" s="268"/>
      <c r="AG16" s="268"/>
      <c r="AH16" s="279"/>
      <c r="AI16" s="283"/>
      <c r="AJ16" s="268"/>
      <c r="AK16" s="268"/>
      <c r="AL16" s="268"/>
      <c r="AM16" s="268"/>
      <c r="AN16" s="268"/>
      <c r="AO16" s="268"/>
      <c r="AP16" s="268"/>
      <c r="AQ16" s="268"/>
      <c r="AR16" s="268"/>
      <c r="AS16" s="268"/>
      <c r="AT16" s="268"/>
      <c r="AU16" s="268"/>
      <c r="AV16" s="268"/>
    </row>
    <row r="17" spans="1:48" ht="15.75" customHeight="1">
      <c r="A17" s="48"/>
      <c r="B17" s="120" t="s">
        <v>57</v>
      </c>
      <c r="C17" s="203" t="s">
        <v>158</v>
      </c>
      <c r="D17" s="265" t="s">
        <v>165</v>
      </c>
      <c r="E17" s="277"/>
      <c r="F17" s="47"/>
      <c r="G17" s="47"/>
      <c r="H17" s="47"/>
      <c r="I17" s="47"/>
      <c r="J17" s="47"/>
      <c r="K17" s="47"/>
      <c r="L17" s="47"/>
      <c r="M17" s="265" t="s">
        <v>166</v>
      </c>
      <c r="N17" s="265" t="s">
        <v>166</v>
      </c>
      <c r="O17" s="265" t="s">
        <v>166</v>
      </c>
      <c r="P17" s="265" t="s">
        <v>166</v>
      </c>
      <c r="Q17" s="265" t="s">
        <v>166</v>
      </c>
      <c r="R17" s="265" t="s">
        <v>166</v>
      </c>
      <c r="S17" s="265" t="s">
        <v>166</v>
      </c>
      <c r="T17" s="265" t="s">
        <v>166</v>
      </c>
      <c r="U17" s="265" t="s">
        <v>167</v>
      </c>
      <c r="V17" s="265" t="s">
        <v>167</v>
      </c>
      <c r="W17" s="265" t="s">
        <v>167</v>
      </c>
      <c r="X17" s="265" t="s">
        <v>168</v>
      </c>
      <c r="Y17" s="266" t="s">
        <v>169</v>
      </c>
      <c r="Z17" s="265" t="s">
        <v>170</v>
      </c>
      <c r="AA17" s="47" t="s">
        <v>171</v>
      </c>
      <c r="AB17" s="47" t="s">
        <v>34</v>
      </c>
      <c r="AC17" s="266"/>
      <c r="AD17" s="266"/>
      <c r="AE17" s="266"/>
      <c r="AF17" s="266"/>
      <c r="AG17" s="266"/>
      <c r="AH17" s="278"/>
      <c r="AI17" s="282"/>
      <c r="AJ17" s="266"/>
      <c r="AK17" s="266"/>
      <c r="AL17" s="266"/>
      <c r="AM17" s="266"/>
      <c r="AN17" s="266"/>
      <c r="AO17" s="266"/>
      <c r="AP17" s="266"/>
      <c r="AQ17" s="266"/>
      <c r="AR17" s="266"/>
      <c r="AS17" s="266"/>
      <c r="AT17" s="266"/>
      <c r="AU17" s="266"/>
      <c r="AV17" s="266"/>
    </row>
    <row r="18" spans="1:48" ht="15.75" customHeight="1">
      <c r="A18" s="48"/>
      <c r="B18" s="120" t="s">
        <v>58</v>
      </c>
      <c r="C18" s="203" t="s">
        <v>162</v>
      </c>
      <c r="D18" s="267" t="s">
        <v>173</v>
      </c>
      <c r="E18" s="276"/>
      <c r="F18" s="267"/>
      <c r="G18" s="267"/>
      <c r="H18" s="267"/>
      <c r="I18" s="267"/>
      <c r="J18" s="267"/>
      <c r="K18" s="267"/>
      <c r="L18" s="267"/>
      <c r="M18" s="267" t="s">
        <v>174</v>
      </c>
      <c r="N18" s="267" t="s">
        <v>174</v>
      </c>
      <c r="O18" s="267" t="s">
        <v>174</v>
      </c>
      <c r="P18" s="267" t="s">
        <v>174</v>
      </c>
      <c r="Q18" s="267" t="s">
        <v>174</v>
      </c>
      <c r="R18" s="267" t="s">
        <v>174</v>
      </c>
      <c r="S18" s="267" t="s">
        <v>174</v>
      </c>
      <c r="T18" s="267" t="s">
        <v>174</v>
      </c>
      <c r="U18" s="267" t="s">
        <v>175</v>
      </c>
      <c r="V18" s="267" t="s">
        <v>175</v>
      </c>
      <c r="W18" s="267" t="s">
        <v>175</v>
      </c>
      <c r="X18" s="267" t="s">
        <v>176</v>
      </c>
      <c r="Y18" s="267" t="s">
        <v>176</v>
      </c>
      <c r="Z18" s="267" t="s">
        <v>176</v>
      </c>
      <c r="AA18" s="267" t="s">
        <v>176</v>
      </c>
      <c r="AB18" s="267" t="s">
        <v>176</v>
      </c>
      <c r="AC18" s="268" t="s">
        <v>35</v>
      </c>
      <c r="AD18" s="268" t="s">
        <v>36</v>
      </c>
      <c r="AE18" s="268" t="s">
        <v>149</v>
      </c>
      <c r="AF18" s="268" t="s">
        <v>177</v>
      </c>
      <c r="AG18" s="268" t="s">
        <v>178</v>
      </c>
      <c r="AH18" s="279" t="s">
        <v>34</v>
      </c>
      <c r="AI18" s="283"/>
      <c r="AJ18" s="268"/>
      <c r="AK18" s="268"/>
      <c r="AL18" s="268"/>
      <c r="AM18" s="268"/>
      <c r="AN18" s="268"/>
      <c r="AO18" s="268"/>
      <c r="AP18" s="268"/>
      <c r="AQ18" s="268"/>
      <c r="AR18" s="268"/>
      <c r="AS18" s="268"/>
      <c r="AT18" s="268"/>
      <c r="AU18" s="268"/>
      <c r="AV18" s="268"/>
    </row>
    <row r="19" spans="1:48" ht="15.75" customHeight="1">
      <c r="A19" s="48"/>
      <c r="B19" s="120" t="s">
        <v>59</v>
      </c>
      <c r="C19" s="203" t="s">
        <v>156</v>
      </c>
      <c r="D19" s="265" t="s">
        <v>165</v>
      </c>
      <c r="E19" s="277"/>
      <c r="F19" s="47"/>
      <c r="G19" s="47"/>
      <c r="H19" s="47"/>
      <c r="I19" s="47"/>
      <c r="J19" s="47"/>
      <c r="K19" s="47"/>
      <c r="L19" s="47"/>
      <c r="M19" s="47"/>
      <c r="N19" s="47"/>
      <c r="O19" s="47"/>
      <c r="P19" s="47"/>
      <c r="Q19" s="47"/>
      <c r="R19" s="47"/>
      <c r="S19" s="47"/>
      <c r="T19" s="47"/>
      <c r="U19" s="265" t="s">
        <v>166</v>
      </c>
      <c r="V19" s="265" t="s">
        <v>166</v>
      </c>
      <c r="W19" s="265" t="s">
        <v>166</v>
      </c>
      <c r="X19" s="265" t="s">
        <v>167</v>
      </c>
      <c r="Y19" s="265" t="s">
        <v>167</v>
      </c>
      <c r="Z19" s="265" t="s">
        <v>167</v>
      </c>
      <c r="AA19" s="265" t="s">
        <v>167</v>
      </c>
      <c r="AB19" s="265" t="s">
        <v>167</v>
      </c>
      <c r="AC19" s="265" t="s">
        <v>168</v>
      </c>
      <c r="AD19" s="265" t="s">
        <v>33</v>
      </c>
      <c r="AE19" s="265" t="s">
        <v>129</v>
      </c>
      <c r="AF19" s="265" t="s">
        <v>170</v>
      </c>
      <c r="AG19" s="47" t="s">
        <v>171</v>
      </c>
      <c r="AH19" s="277" t="s">
        <v>34</v>
      </c>
      <c r="AI19" s="284"/>
      <c r="AJ19" s="265"/>
      <c r="AK19" s="265"/>
      <c r="AL19" s="265"/>
      <c r="AM19" s="265"/>
      <c r="AN19" s="265"/>
      <c r="AO19" s="265"/>
      <c r="AP19" s="265"/>
      <c r="AQ19" s="265"/>
      <c r="AR19" s="265"/>
      <c r="AS19" s="265"/>
      <c r="AT19" s="265"/>
      <c r="AU19" s="265"/>
      <c r="AV19" s="265"/>
    </row>
    <row r="20" spans="1:48" ht="15.75" customHeight="1">
      <c r="B20" s="120" t="s">
        <v>161</v>
      </c>
      <c r="C20" s="203" t="s">
        <v>160</v>
      </c>
      <c r="D20" s="267" t="s">
        <v>173</v>
      </c>
      <c r="E20" s="276"/>
      <c r="F20" s="267"/>
      <c r="G20" s="267"/>
      <c r="H20" s="267"/>
      <c r="I20" s="267"/>
      <c r="J20" s="267"/>
      <c r="K20" s="267"/>
      <c r="L20" s="267"/>
      <c r="M20" s="267"/>
      <c r="N20" s="267"/>
      <c r="O20" s="267"/>
      <c r="P20" s="267"/>
      <c r="Q20" s="267"/>
      <c r="R20" s="267"/>
      <c r="S20" s="267"/>
      <c r="T20" s="267"/>
      <c r="U20" s="267" t="s">
        <v>174</v>
      </c>
      <c r="V20" s="267" t="s">
        <v>174</v>
      </c>
      <c r="W20" s="267" t="s">
        <v>174</v>
      </c>
      <c r="X20" s="267" t="s">
        <v>175</v>
      </c>
      <c r="Y20" s="267" t="s">
        <v>175</v>
      </c>
      <c r="Z20" s="267" t="s">
        <v>175</v>
      </c>
      <c r="AA20" s="267" t="s">
        <v>175</v>
      </c>
      <c r="AB20" s="267" t="s">
        <v>175</v>
      </c>
      <c r="AC20" s="267" t="s">
        <v>176</v>
      </c>
      <c r="AD20" s="267" t="s">
        <v>176</v>
      </c>
      <c r="AE20" s="267" t="s">
        <v>33</v>
      </c>
      <c r="AF20" s="267" t="s">
        <v>129</v>
      </c>
      <c r="AG20" s="267" t="s">
        <v>177</v>
      </c>
      <c r="AH20" s="276" t="s">
        <v>178</v>
      </c>
      <c r="AI20" s="285" t="s">
        <v>34</v>
      </c>
      <c r="AJ20" s="268"/>
      <c r="AK20" s="268"/>
      <c r="AL20" s="268"/>
      <c r="AM20" s="268"/>
      <c r="AN20" s="268"/>
      <c r="AO20" s="268"/>
      <c r="AP20" s="268"/>
      <c r="AQ20" s="268"/>
      <c r="AR20" s="268"/>
      <c r="AS20" s="268"/>
      <c r="AT20" s="268"/>
      <c r="AU20" s="268"/>
      <c r="AV20" s="268"/>
    </row>
    <row r="21" spans="1:48" ht="15.75" customHeight="1">
      <c r="B21" s="269" t="s">
        <v>341</v>
      </c>
      <c r="C21" s="287" t="s">
        <v>342</v>
      </c>
      <c r="D21" s="265" t="s">
        <v>165</v>
      </c>
      <c r="E21" s="275"/>
      <c r="F21" s="265"/>
      <c r="G21" s="265"/>
      <c r="H21" s="265"/>
      <c r="I21" s="265"/>
      <c r="J21" s="265"/>
      <c r="K21" s="265"/>
      <c r="L21" s="265"/>
      <c r="M21" s="265"/>
      <c r="N21" s="265"/>
      <c r="O21" s="265"/>
      <c r="P21" s="265"/>
      <c r="Q21" s="265"/>
      <c r="R21" s="265"/>
      <c r="S21" s="265"/>
      <c r="T21" s="265"/>
      <c r="U21" s="265"/>
      <c r="V21" s="265"/>
      <c r="W21" s="265"/>
      <c r="X21" s="265" t="s">
        <v>166</v>
      </c>
      <c r="Y21" s="265" t="s">
        <v>166</v>
      </c>
      <c r="Z21" s="265" t="s">
        <v>166</v>
      </c>
      <c r="AA21" s="265" t="s">
        <v>166</v>
      </c>
      <c r="AB21" s="265" t="s">
        <v>166</v>
      </c>
      <c r="AC21" s="265" t="s">
        <v>167</v>
      </c>
      <c r="AD21" s="265" t="s">
        <v>167</v>
      </c>
      <c r="AE21" s="265" t="s">
        <v>168</v>
      </c>
      <c r="AF21" s="270" t="s">
        <v>345</v>
      </c>
      <c r="AG21" s="270" t="s">
        <v>345</v>
      </c>
      <c r="AH21" s="280" t="s">
        <v>346</v>
      </c>
      <c r="AI21" s="286"/>
      <c r="AJ21" s="13"/>
      <c r="AK21" s="13"/>
      <c r="AL21" s="13"/>
      <c r="AM21" s="13"/>
      <c r="AN21" s="13"/>
      <c r="AO21" s="13"/>
      <c r="AP21" s="13"/>
      <c r="AQ21" s="13"/>
      <c r="AR21" s="13"/>
      <c r="AS21" s="13"/>
      <c r="AT21" s="13"/>
      <c r="AU21" s="13"/>
      <c r="AV21" s="13"/>
    </row>
    <row r="22" spans="1:48" ht="13" customHeight="1">
      <c r="B22" s="269" t="s">
        <v>344</v>
      </c>
      <c r="C22" s="287" t="s">
        <v>343</v>
      </c>
      <c r="D22" s="267" t="s">
        <v>173</v>
      </c>
      <c r="E22" s="276"/>
      <c r="F22" s="267"/>
      <c r="G22" s="267"/>
      <c r="H22" s="267"/>
      <c r="I22" s="267"/>
      <c r="J22" s="267"/>
      <c r="K22" s="267"/>
      <c r="L22" s="267"/>
      <c r="M22" s="267"/>
      <c r="N22" s="267"/>
      <c r="O22" s="267"/>
      <c r="P22" s="267"/>
      <c r="Q22" s="267"/>
      <c r="R22" s="267"/>
      <c r="S22" s="267"/>
      <c r="T22" s="267"/>
      <c r="U22" s="267"/>
      <c r="V22" s="267"/>
      <c r="W22" s="267"/>
      <c r="X22" s="267" t="s">
        <v>174</v>
      </c>
      <c r="Y22" s="267" t="s">
        <v>174</v>
      </c>
      <c r="Z22" s="267" t="s">
        <v>174</v>
      </c>
      <c r="AA22" s="267" t="s">
        <v>174</v>
      </c>
      <c r="AB22" s="267" t="s">
        <v>174</v>
      </c>
      <c r="AC22" s="267" t="s">
        <v>175</v>
      </c>
      <c r="AD22" s="267" t="s">
        <v>175</v>
      </c>
      <c r="AE22" s="267" t="s">
        <v>176</v>
      </c>
      <c r="AF22" s="271" t="s">
        <v>345</v>
      </c>
      <c r="AG22" s="271" t="s">
        <v>345</v>
      </c>
      <c r="AH22" s="281" t="s">
        <v>346</v>
      </c>
      <c r="AI22" s="286"/>
      <c r="AJ22" s="13"/>
      <c r="AK22" s="13"/>
      <c r="AL22" s="13"/>
      <c r="AM22" s="13"/>
      <c r="AN22" s="13"/>
      <c r="AO22" s="13"/>
      <c r="AP22" s="13"/>
      <c r="AQ22" s="13"/>
      <c r="AR22" s="13"/>
      <c r="AS22" s="13"/>
      <c r="AT22" s="13"/>
      <c r="AU22" s="13"/>
      <c r="AV22" s="13"/>
    </row>
    <row r="23" spans="1:48" ht="13" customHeight="1">
      <c r="B23" s="269" t="s">
        <v>347</v>
      </c>
      <c r="C23" s="287" t="s">
        <v>353</v>
      </c>
      <c r="D23" s="265" t="s">
        <v>165</v>
      </c>
      <c r="E23" s="27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t="s">
        <v>166</v>
      </c>
      <c r="AD23" s="265" t="s">
        <v>166</v>
      </c>
      <c r="AE23" s="265" t="s">
        <v>167</v>
      </c>
      <c r="AF23" s="270" t="s">
        <v>168</v>
      </c>
      <c r="AG23" s="270" t="s">
        <v>345</v>
      </c>
      <c r="AH23" s="280" t="s">
        <v>346</v>
      </c>
      <c r="AI23" s="286"/>
      <c r="AJ23" s="13"/>
      <c r="AK23" s="13"/>
      <c r="AL23" s="13"/>
      <c r="AM23" s="13"/>
      <c r="AN23" s="13"/>
      <c r="AO23" s="13"/>
      <c r="AP23" s="13"/>
      <c r="AQ23" s="13"/>
      <c r="AR23" s="13"/>
      <c r="AS23" s="13"/>
      <c r="AT23" s="13"/>
      <c r="AU23" s="13"/>
      <c r="AV23" s="13"/>
    </row>
    <row r="24" spans="1:48" ht="13" customHeight="1">
      <c r="B24" s="269" t="s">
        <v>348</v>
      </c>
      <c r="C24" s="287" t="s">
        <v>354</v>
      </c>
      <c r="D24" s="267" t="s">
        <v>173</v>
      </c>
      <c r="E24" s="276"/>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t="s">
        <v>174</v>
      </c>
      <c r="AD24" s="267" t="s">
        <v>174</v>
      </c>
      <c r="AE24" s="267" t="s">
        <v>175</v>
      </c>
      <c r="AF24" s="271" t="s">
        <v>176</v>
      </c>
      <c r="AG24" s="271" t="s">
        <v>345</v>
      </c>
      <c r="AH24" s="281" t="s">
        <v>346</v>
      </c>
      <c r="AI24" s="286"/>
      <c r="AJ24" s="13"/>
      <c r="AK24" s="13"/>
      <c r="AL24" s="13"/>
      <c r="AM24" s="13"/>
      <c r="AN24" s="13"/>
      <c r="AO24" s="13"/>
      <c r="AP24" s="13"/>
      <c r="AQ24" s="13"/>
      <c r="AR24" s="13"/>
      <c r="AS24" s="13"/>
      <c r="AT24" s="13"/>
      <c r="AU24" s="13"/>
      <c r="AV24" s="13"/>
    </row>
    <row r="25" spans="1:48" ht="13" customHeight="1">
      <c r="B25" s="269" t="s">
        <v>349</v>
      </c>
      <c r="C25" s="287" t="s">
        <v>355</v>
      </c>
      <c r="D25" s="265" t="s">
        <v>165</v>
      </c>
      <c r="E25" s="27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t="s">
        <v>166</v>
      </c>
      <c r="AF25" s="270" t="s">
        <v>167</v>
      </c>
      <c r="AG25" s="270" t="s">
        <v>345</v>
      </c>
      <c r="AH25" s="280" t="s">
        <v>346</v>
      </c>
      <c r="AI25" s="286"/>
      <c r="AJ25" s="13"/>
      <c r="AK25" s="13"/>
      <c r="AL25" s="13"/>
      <c r="AM25" s="13"/>
      <c r="AN25" s="13"/>
      <c r="AO25" s="13"/>
      <c r="AP25" s="13"/>
      <c r="AQ25" s="13"/>
      <c r="AR25" s="13"/>
      <c r="AS25" s="13"/>
      <c r="AT25" s="13"/>
      <c r="AU25" s="13"/>
      <c r="AV25" s="13"/>
    </row>
    <row r="26" spans="1:48" ht="13" customHeight="1">
      <c r="B26" s="269" t="s">
        <v>350</v>
      </c>
      <c r="C26" s="287" t="s">
        <v>356</v>
      </c>
      <c r="D26" s="267" t="s">
        <v>173</v>
      </c>
      <c r="E26" s="276"/>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t="s">
        <v>174</v>
      </c>
      <c r="AF26" s="271" t="s">
        <v>175</v>
      </c>
      <c r="AG26" s="271" t="s">
        <v>345</v>
      </c>
      <c r="AH26" s="281" t="s">
        <v>346</v>
      </c>
      <c r="AI26" s="286"/>
      <c r="AJ26" s="13"/>
      <c r="AK26" s="13"/>
      <c r="AL26" s="13"/>
      <c r="AM26" s="13"/>
      <c r="AN26" s="13"/>
      <c r="AO26" s="13"/>
      <c r="AP26" s="13"/>
      <c r="AQ26" s="13"/>
      <c r="AR26" s="13"/>
      <c r="AS26" s="13"/>
      <c r="AT26" s="13"/>
      <c r="AU26" s="13"/>
      <c r="AV26" s="13"/>
    </row>
    <row r="27" spans="1:48" ht="13" customHeight="1">
      <c r="B27" s="269" t="s">
        <v>351</v>
      </c>
      <c r="C27" s="287" t="s">
        <v>357</v>
      </c>
      <c r="D27" s="265" t="s">
        <v>165</v>
      </c>
      <c r="E27" s="27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70" t="s">
        <v>166</v>
      </c>
      <c r="AG27" s="270" t="s">
        <v>345</v>
      </c>
      <c r="AH27" s="280" t="s">
        <v>346</v>
      </c>
      <c r="AI27" s="286"/>
      <c r="AJ27" s="13"/>
      <c r="AK27" s="13"/>
      <c r="AL27" s="13"/>
      <c r="AM27" s="13"/>
      <c r="AN27" s="13"/>
      <c r="AO27" s="13"/>
      <c r="AP27" s="13"/>
      <c r="AQ27" s="13"/>
      <c r="AR27" s="13"/>
      <c r="AS27" s="13"/>
      <c r="AT27" s="13"/>
      <c r="AU27" s="13"/>
      <c r="AV27" s="13"/>
    </row>
    <row r="28" spans="1:48" ht="13" customHeight="1">
      <c r="B28" s="269" t="s">
        <v>352</v>
      </c>
      <c r="C28" s="287" t="s">
        <v>358</v>
      </c>
      <c r="D28" s="267" t="s">
        <v>173</v>
      </c>
      <c r="E28" s="276"/>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71" t="s">
        <v>174</v>
      </c>
      <c r="AG28" s="271" t="s">
        <v>345</v>
      </c>
      <c r="AH28" s="281" t="s">
        <v>346</v>
      </c>
      <c r="AI28" s="286"/>
      <c r="AJ28" s="13"/>
      <c r="AK28" s="13"/>
      <c r="AL28" s="13"/>
      <c r="AM28" s="13"/>
      <c r="AN28" s="13"/>
      <c r="AO28" s="13"/>
      <c r="AP28" s="13"/>
      <c r="AQ28" s="13"/>
      <c r="AR28" s="13"/>
      <c r="AS28" s="13"/>
      <c r="AT28" s="13"/>
      <c r="AU28" s="13"/>
      <c r="AV28" s="13"/>
    </row>
    <row r="29" spans="1:48" ht="13" customHeight="1">
      <c r="B29" s="120" t="s">
        <v>50</v>
      </c>
      <c r="C29" s="203" t="s">
        <v>154</v>
      </c>
      <c r="D29" s="265" t="s">
        <v>165</v>
      </c>
      <c r="E29" s="27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75"/>
      <c r="AI29" s="284" t="s">
        <v>166</v>
      </c>
      <c r="AJ29" s="13"/>
      <c r="AK29" s="13"/>
      <c r="AL29" s="13"/>
      <c r="AM29" s="13"/>
      <c r="AN29" s="13"/>
      <c r="AO29" s="13"/>
      <c r="AP29" s="13"/>
      <c r="AQ29" s="13"/>
      <c r="AR29" s="13"/>
      <c r="AS29" s="13"/>
      <c r="AT29" s="13"/>
      <c r="AU29" s="13"/>
      <c r="AV29" s="13"/>
    </row>
    <row r="30" spans="1:48" ht="13" customHeight="1">
      <c r="B30" s="120" t="s">
        <v>51</v>
      </c>
      <c r="C30" s="203" t="s">
        <v>130</v>
      </c>
      <c r="D30" s="267" t="s">
        <v>173</v>
      </c>
      <c r="E30" s="276"/>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76"/>
      <c r="AI30" s="288" t="s">
        <v>174</v>
      </c>
      <c r="AJ30" s="13"/>
      <c r="AK30" s="13"/>
      <c r="AL30" s="13"/>
      <c r="AM30" s="13"/>
      <c r="AN30" s="13"/>
      <c r="AO30" s="13"/>
      <c r="AP30" s="13"/>
      <c r="AQ30" s="13"/>
      <c r="AR30" s="13"/>
      <c r="AS30" s="13"/>
      <c r="AT30" s="13"/>
      <c r="AU30" s="13"/>
      <c r="AV30" s="13"/>
    </row>
    <row r="31" spans="1:48" s="162" customFormat="1" ht="13" customHeight="1">
      <c r="B31" s="269"/>
      <c r="C31" s="219"/>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3"/>
      <c r="AG31" s="273"/>
      <c r="AH31" s="274"/>
      <c r="AI31" s="272"/>
      <c r="AJ31" s="272"/>
      <c r="AK31" s="272"/>
      <c r="AL31" s="272"/>
      <c r="AM31" s="272"/>
      <c r="AN31" s="272"/>
      <c r="AO31" s="272"/>
      <c r="AP31" s="272"/>
      <c r="AQ31" s="272"/>
      <c r="AR31" s="272"/>
      <c r="AS31" s="272"/>
      <c r="AT31" s="272"/>
      <c r="AU31" s="272"/>
      <c r="AV31" s="272"/>
    </row>
    <row r="32" spans="1:48" s="162" customFormat="1" ht="13" customHeight="1">
      <c r="B32" s="269"/>
      <c r="C32" s="219"/>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3"/>
      <c r="AG32" s="273"/>
      <c r="AH32" s="274"/>
      <c r="AI32" s="272"/>
      <c r="AJ32" s="272"/>
      <c r="AK32" s="272"/>
      <c r="AL32" s="272"/>
      <c r="AM32" s="272"/>
      <c r="AN32" s="272"/>
      <c r="AO32" s="272"/>
      <c r="AP32" s="272"/>
      <c r="AQ32" s="272"/>
      <c r="AR32" s="272"/>
      <c r="AS32" s="272"/>
      <c r="AT32" s="272"/>
      <c r="AU32" s="272"/>
      <c r="AV32" s="272"/>
    </row>
    <row r="33" spans="3:48" ht="34" customHeight="1">
      <c r="C33" s="92" t="s">
        <v>143</v>
      </c>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row>
    <row r="34" spans="3:48" ht="15.75" customHeight="1">
      <c r="C34" s="97" t="s">
        <v>360</v>
      </c>
      <c r="D34">
        <v>11</v>
      </c>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row>
    <row r="35" spans="3:48" ht="15.75" customHeight="1">
      <c r="C35" s="97" t="s">
        <v>361</v>
      </c>
      <c r="D35">
        <v>1</v>
      </c>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row>
    <row r="36" spans="3:48" ht="15.75" customHeight="1">
      <c r="C36" s="97" t="s">
        <v>363</v>
      </c>
      <c r="D36">
        <v>1</v>
      </c>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row>
    <row r="37" spans="3:48" ht="15.75" customHeight="1">
      <c r="C37" s="97" t="s">
        <v>362</v>
      </c>
      <c r="D37">
        <v>29</v>
      </c>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row>
    <row r="38" spans="3:48" ht="15.75" customHeight="1">
      <c r="C38" s="97" t="s">
        <v>364</v>
      </c>
      <c r="D38">
        <f>'B2'!E39</f>
        <v>1345</v>
      </c>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row>
    <row r="39" spans="3:48" ht="15.75" customHeight="1">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row>
    <row r="40" spans="3:48" ht="15.75" customHeight="1">
      <c r="C40" s="97" t="s">
        <v>365</v>
      </c>
      <c r="D40">
        <f>(D35+(D38*D37)+D36)</f>
        <v>39007</v>
      </c>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row>
    <row r="41" spans="3:48" ht="15.75" customHeight="1">
      <c r="C41" s="97" t="s">
        <v>366</v>
      </c>
      <c r="D41">
        <f>D35+D34*D38</f>
        <v>14796</v>
      </c>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row>
    <row r="42" spans="3:48" ht="15.75" customHeight="1">
      <c r="C42" s="97" t="s">
        <v>265</v>
      </c>
      <c r="D42">
        <f>D40/D41</f>
        <v>2.6363206271965396</v>
      </c>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row>
    <row r="43" spans="3:48" ht="15.75" customHeight="1">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row>
    <row r="44" spans="3:48" ht="15.75" customHeight="1">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row>
    <row r="45" spans="3:48" ht="15.75" customHeight="1">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row>
    <row r="46" spans="3:48" ht="15.75" customHeight="1">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row>
    <row r="47" spans="3:48" ht="15.75" customHeight="1">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row>
    <row r="48" spans="3:48" ht="15.75" customHeight="1">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row>
    <row r="49" spans="5:48" ht="15.75" customHeight="1">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row>
    <row r="50" spans="5:48" ht="15.75" customHeight="1">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row>
    <row r="51" spans="5:48" ht="15.75" customHeight="1">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row>
    <row r="52" spans="5:48" ht="15.75" customHeight="1">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row>
    <row r="53" spans="5:48" ht="15.75" customHeight="1">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row>
    <row r="54" spans="5:48" ht="15.75" customHeight="1">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row>
    <row r="55" spans="5:48" ht="15.75" customHeight="1">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row>
    <row r="56" spans="5:48" ht="15.75" customHeight="1">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row>
    <row r="57" spans="5:48" ht="15.75" customHeight="1">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row>
    <row r="58" spans="5:48" ht="15.75" customHeight="1">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row>
    <row r="59" spans="5:48" ht="15.75" customHeight="1">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row>
    <row r="60" spans="5:48" ht="15.75" customHeight="1">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row>
    <row r="61" spans="5:48" ht="15.75" customHeight="1">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row>
    <row r="62" spans="5:48" ht="15.75" customHeight="1">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row>
    <row r="63" spans="5:48" ht="15.75" customHeight="1">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row>
    <row r="64" spans="5:48" ht="15.75" customHeight="1">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row>
    <row r="65" spans="5:48" ht="15.75" customHeight="1">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row>
    <row r="66" spans="5:48" ht="15.75" customHeight="1">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row>
    <row r="67" spans="5:48" ht="15.75" customHeight="1">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row>
    <row r="68" spans="5:48" ht="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row>
    <row r="69" spans="5:48" ht="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row>
    <row r="70" spans="5:48" ht="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row>
    <row r="71" spans="5:48" ht="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row>
    <row r="72" spans="5:48" ht="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row>
    <row r="73" spans="5:48" ht="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row>
    <row r="74" spans="5:48" ht="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row>
    <row r="75" spans="5:48" ht="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row>
    <row r="76" spans="5:48" ht="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row>
    <row r="77" spans="5:48" ht="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row>
    <row r="78" spans="5:48" ht="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row>
    <row r="79" spans="5:48" ht="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row>
    <row r="80" spans="5:48" ht="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row>
    <row r="81" spans="5:48" ht="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row>
    <row r="82" spans="5:48" ht="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row>
    <row r="83" spans="5:48" ht="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row>
    <row r="84" spans="5:48" ht="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row>
    <row r="85" spans="5:48" ht="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row>
    <row r="86" spans="5:48" ht="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row>
    <row r="87" spans="5:48" ht="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row>
    <row r="88" spans="5:48" ht="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row>
    <row r="89" spans="5:48" ht="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row>
    <row r="90" spans="5:48" ht="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row>
    <row r="91" spans="5:48" ht="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row>
    <row r="92" spans="5:48" ht="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row>
    <row r="93" spans="5:48" ht="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row>
    <row r="94" spans="5:48" ht="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row>
    <row r="95" spans="5:48" ht="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row>
    <row r="96" spans="5:48" ht="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row>
    <row r="97" spans="5:48" ht="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row>
    <row r="98" spans="5:48" ht="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row>
    <row r="99" spans="5:48" ht="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row>
    <row r="100" spans="5:48" ht="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row>
    <row r="101" spans="5:48" ht="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row>
    <row r="102" spans="5:48" ht="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row>
    <row r="103" spans="5:48" ht="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row>
    <row r="104" spans="5:48" ht="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row>
    <row r="105" spans="5:48" ht="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row>
    <row r="106" spans="5:48" ht="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row>
    <row r="107" spans="5:48" ht="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row>
    <row r="108" spans="5:48" ht="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row>
    <row r="109" spans="5:48" ht="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row>
    <row r="110" spans="5:48" ht="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row>
    <row r="111" spans="5:48" ht="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row>
    <row r="112" spans="5:48" ht="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row>
    <row r="113" spans="5:48" ht="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row>
    <row r="114" spans="5:48" ht="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row>
    <row r="115" spans="5:48" ht="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row>
    <row r="116" spans="5:48" ht="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row>
    <row r="117" spans="5:48" ht="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row>
    <row r="118" spans="5:48" ht="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row>
    <row r="119" spans="5:48" ht="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row>
    <row r="120" spans="5:48" ht="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row>
    <row r="121" spans="5:48" ht="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row>
    <row r="122" spans="5:48" ht="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row>
    <row r="123" spans="5:48" ht="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row>
    <row r="124" spans="5:48" ht="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row>
    <row r="125" spans="5:48" ht="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row>
    <row r="126" spans="5:48" ht="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row>
    <row r="127" spans="5:48" ht="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row>
    <row r="128" spans="5:48" ht="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row>
    <row r="129" spans="5:48" ht="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row>
    <row r="130" spans="5:48" ht="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row>
    <row r="131" spans="5:48" ht="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row>
    <row r="132" spans="5:48" ht="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row>
    <row r="133" spans="5:48" ht="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row>
    <row r="134" spans="5:48" ht="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row>
    <row r="135" spans="5:48" ht="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row>
    <row r="136" spans="5:48" ht="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row>
    <row r="137" spans="5:48" ht="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row>
    <row r="138" spans="5:48" ht="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row>
    <row r="139" spans="5:48" ht="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row>
    <row r="140" spans="5:48" ht="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row>
    <row r="141" spans="5:48" ht="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row>
    <row r="142" spans="5:48" ht="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row>
    <row r="143" spans="5:48" ht="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row>
    <row r="144" spans="5:48" ht="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row>
    <row r="145" spans="5:48" ht="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row>
    <row r="146" spans="5:48" ht="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row>
    <row r="147" spans="5:48" ht="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row>
    <row r="148" spans="5:48" ht="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row>
    <row r="149" spans="5:48" ht="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row>
    <row r="150" spans="5:48" ht="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row>
    <row r="151" spans="5:48" ht="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row>
    <row r="152" spans="5:48" ht="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row>
    <row r="153" spans="5:48" ht="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row>
    <row r="154" spans="5:48" ht="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row>
    <row r="155" spans="5:48" ht="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row>
    <row r="156" spans="5:48" ht="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row>
    <row r="157" spans="5:48" ht="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row>
    <row r="158" spans="5:48" ht="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row>
    <row r="159" spans="5:48" ht="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row>
    <row r="160" spans="5:48" ht="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row>
    <row r="161" spans="5:48" ht="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row>
    <row r="162" spans="5:48" ht="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row>
    <row r="163" spans="5:48" ht="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row>
    <row r="164" spans="5:48" ht="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row>
    <row r="165" spans="5:48" ht="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row>
    <row r="166" spans="5:48" ht="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row>
    <row r="167" spans="5:48" ht="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row>
    <row r="168" spans="5:48" ht="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row>
    <row r="169" spans="5:48" ht="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row>
    <row r="170" spans="5:48" ht="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row>
    <row r="171" spans="5:48" ht="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row>
    <row r="172" spans="5:48" ht="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row>
    <row r="173" spans="5:48" ht="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row>
    <row r="174" spans="5:48" ht="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row>
    <row r="175" spans="5:48" ht="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row>
    <row r="176" spans="5:48" ht="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row>
    <row r="177" spans="5:48" ht="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row>
    <row r="178" spans="5:48" ht="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row>
    <row r="179" spans="5:48" ht="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row>
    <row r="180" spans="5:48" ht="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row>
    <row r="181" spans="5:48" ht="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row>
    <row r="182" spans="5:48" ht="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row>
    <row r="183" spans="5:48" ht="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row>
    <row r="184" spans="5:48" ht="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row>
    <row r="185" spans="5:48" ht="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row>
    <row r="186" spans="5:48" ht="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row>
    <row r="187" spans="5:48" ht="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row>
    <row r="188" spans="5:48" ht="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row>
    <row r="189" spans="5:48" ht="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row>
    <row r="190" spans="5:48" ht="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row>
    <row r="191" spans="5:48" ht="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row>
    <row r="192" spans="5:48" ht="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row>
    <row r="193" spans="5:48" ht="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row>
    <row r="194" spans="5:48" ht="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row>
    <row r="195" spans="5:48" ht="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row>
    <row r="196" spans="5:48" ht="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row>
    <row r="197" spans="5:48" ht="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row>
    <row r="198" spans="5:48" ht="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row>
    <row r="199" spans="5:48" ht="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row>
    <row r="200" spans="5:48" ht="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row>
    <row r="201" spans="5:48" ht="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row>
    <row r="202" spans="5:48" ht="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row>
    <row r="203" spans="5:48" ht="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row>
    <row r="204" spans="5:48" ht="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row>
    <row r="205" spans="5:48" ht="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row>
    <row r="206" spans="5:48" ht="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row>
    <row r="207" spans="5:48" ht="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row>
    <row r="208" spans="5:48" ht="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row>
    <row r="209" spans="5:48" ht="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row>
    <row r="210" spans="5:48" ht="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row>
    <row r="211" spans="5:48" ht="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row>
    <row r="212" spans="5:48" ht="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row>
    <row r="213" spans="5:48" ht="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row>
    <row r="214" spans="5:48" ht="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row>
    <row r="215" spans="5:48" ht="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row>
    <row r="216" spans="5:48" ht="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row>
    <row r="217" spans="5:48" ht="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row>
    <row r="218" spans="5:48" ht="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row>
    <row r="219" spans="5:48" ht="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row>
    <row r="220" spans="5:48" ht="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row>
    <row r="221" spans="5:48" ht="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row>
    <row r="222" spans="5:48" ht="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row>
    <row r="223" spans="5:48" ht="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row>
    <row r="224" spans="5:48" ht="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row>
    <row r="225" spans="5:48" ht="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row>
    <row r="226" spans="5:48" ht="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row>
    <row r="227" spans="5:48" ht="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row>
    <row r="228" spans="5:48" ht="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row>
    <row r="229" spans="5:48" ht="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row>
    <row r="230" spans="5:48" ht="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row>
    <row r="231" spans="5:48" ht="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row>
    <row r="232" spans="5:48" ht="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row>
    <row r="233" spans="5:48" ht="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row>
    <row r="234" spans="5:48" ht="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row>
    <row r="235" spans="5:48" ht="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row>
    <row r="236" spans="5:48" ht="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row>
    <row r="237" spans="5:48" ht="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row>
    <row r="238" spans="5:48" ht="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row>
    <row r="239" spans="5:48" ht="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row>
    <row r="240" spans="5:48" ht="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row>
    <row r="241" spans="5:48" ht="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row>
    <row r="242" spans="5:48" ht="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row>
    <row r="243" spans="5:48" ht="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row>
    <row r="244" spans="5:48" ht="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row>
    <row r="245" spans="5:48" ht="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row>
    <row r="246" spans="5:48" ht="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row>
    <row r="247" spans="5:48" ht="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row>
    <row r="248" spans="5:48" ht="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row>
    <row r="249" spans="5:48" ht="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row>
    <row r="250" spans="5:48" ht="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row>
    <row r="251" spans="5:48" ht="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row>
    <row r="252" spans="5:48" ht="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row>
    <row r="253" spans="5:48" ht="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row>
    <row r="254" spans="5:48" ht="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row>
    <row r="255" spans="5:48" ht="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row>
    <row r="256" spans="5:48" ht="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row>
    <row r="257" spans="5:48" ht="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row>
    <row r="258" spans="5:48" ht="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row>
    <row r="259" spans="5:48" ht="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row>
    <row r="260" spans="5:48" ht="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row>
    <row r="261" spans="5:48" ht="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row>
    <row r="262" spans="5:48" ht="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row>
    <row r="263" spans="5:48" ht="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row>
    <row r="264" spans="5:48" ht="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row>
    <row r="265" spans="5:48" ht="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row>
    <row r="266" spans="5:48" ht="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row>
    <row r="267" spans="5:48" ht="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row>
    <row r="268" spans="5:48" ht="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row>
    <row r="269" spans="5:48" ht="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row>
    <row r="270" spans="5:48" ht="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row>
    <row r="271" spans="5:48" ht="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row>
    <row r="272" spans="5:48" ht="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row>
    <row r="273" spans="5:48" ht="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row>
    <row r="274" spans="5:48" ht="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row>
    <row r="275" spans="5:48" ht="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row>
    <row r="276" spans="5:48" ht="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row>
    <row r="277" spans="5:48" ht="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row>
    <row r="278" spans="5:48" ht="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row>
    <row r="279" spans="5:48" ht="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row>
    <row r="280" spans="5:48" ht="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row>
    <row r="281" spans="5:48" ht="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row>
    <row r="282" spans="5:48" ht="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row>
    <row r="283" spans="5:48" ht="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row>
    <row r="284" spans="5:48" ht="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row>
    <row r="285" spans="5:48" ht="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row>
    <row r="286" spans="5:48" ht="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row>
    <row r="287" spans="5:48" ht="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row>
    <row r="288" spans="5:48" ht="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row>
    <row r="289" spans="5:48" ht="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row>
    <row r="290" spans="5:48" ht="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row>
    <row r="291" spans="5:48" ht="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row>
    <row r="292" spans="5:48" ht="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row>
    <row r="293" spans="5:48" ht="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row>
    <row r="294" spans="5:48" ht="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row>
    <row r="295" spans="5:48" ht="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row>
    <row r="296" spans="5:48" ht="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row>
    <row r="297" spans="5:48" ht="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row>
    <row r="298" spans="5:48" ht="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row>
    <row r="299" spans="5:48" ht="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row>
    <row r="300" spans="5:48" ht="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row>
    <row r="301" spans="5:48" ht="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row>
    <row r="302" spans="5:48" ht="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row>
    <row r="303" spans="5:48" ht="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row>
    <row r="304" spans="5:48" ht="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row>
    <row r="305" spans="5:48" ht="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row>
    <row r="306" spans="5:48" ht="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row>
    <row r="307" spans="5:48" ht="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row>
    <row r="308" spans="5:48" ht="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row>
    <row r="309" spans="5:48" ht="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row>
    <row r="310" spans="5:48" ht="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row>
    <row r="311" spans="5:48" ht="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row>
    <row r="312" spans="5:48" ht="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row>
    <row r="313" spans="5:48" ht="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row>
    <row r="314" spans="5:48" ht="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row>
    <row r="315" spans="5:48" ht="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row>
    <row r="316" spans="5:48" ht="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row>
    <row r="317" spans="5:48" ht="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row>
    <row r="318" spans="5:48" ht="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row>
    <row r="319" spans="5:48" ht="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row>
    <row r="320" spans="5:48" ht="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row>
    <row r="321" spans="5:48" ht="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row>
    <row r="322" spans="5:48" ht="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row>
    <row r="323" spans="5:48" ht="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row>
    <row r="324" spans="5:48" ht="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row>
    <row r="325" spans="5:48" ht="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row>
    <row r="326" spans="5:48" ht="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row>
    <row r="327" spans="5:48" ht="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row>
    <row r="328" spans="5:48" ht="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row>
    <row r="329" spans="5:48" ht="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row>
    <row r="330" spans="5:48" ht="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row>
    <row r="331" spans="5:48" ht="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row>
    <row r="332" spans="5:48" ht="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row>
    <row r="333" spans="5:48" ht="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row>
    <row r="334" spans="5:48" ht="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row>
    <row r="335" spans="5:48" ht="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row>
    <row r="336" spans="5:48" ht="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row>
    <row r="337" spans="5:48" ht="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row>
    <row r="338" spans="5:48" ht="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row>
    <row r="339" spans="5:48" ht="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row>
    <row r="340" spans="5:48" ht="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row>
    <row r="341" spans="5:48" ht="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row>
    <row r="342" spans="5:48" ht="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row>
    <row r="343" spans="5:48" ht="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row>
    <row r="344" spans="5:48" ht="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row>
    <row r="345" spans="5:48" ht="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row>
    <row r="346" spans="5:48" ht="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row>
    <row r="347" spans="5:48" ht="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row>
    <row r="348" spans="5:48" ht="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row>
    <row r="349" spans="5:48" ht="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row>
    <row r="350" spans="5:48" ht="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row>
    <row r="351" spans="5:48" ht="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row>
    <row r="352" spans="5:48" ht="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row>
    <row r="353" spans="5:48" ht="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row>
    <row r="354" spans="5:48" ht="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row>
    <row r="355" spans="5:48" ht="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row>
    <row r="356" spans="5:48" ht="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row>
    <row r="357" spans="5:48" ht="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row>
    <row r="358" spans="5:48" ht="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row>
    <row r="359" spans="5:48" ht="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row>
    <row r="360" spans="5:48" ht="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row>
    <row r="361" spans="5:48" ht="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row>
    <row r="362" spans="5:48" ht="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row>
    <row r="363" spans="5:48" ht="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row>
    <row r="364" spans="5:48" ht="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row>
    <row r="365" spans="5:48" ht="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row>
    <row r="366" spans="5:48" ht="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row>
    <row r="367" spans="5:48" ht="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row>
    <row r="368" spans="5:48" ht="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row>
    <row r="369" spans="5:48" ht="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row>
    <row r="370" spans="5:48" ht="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row>
    <row r="371" spans="5:48" ht="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row>
    <row r="372" spans="5:48" ht="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row>
    <row r="373" spans="5:48" ht="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row>
    <row r="374" spans="5:48" ht="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row>
    <row r="375" spans="5:48" ht="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row>
    <row r="376" spans="5:48" ht="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row>
    <row r="377" spans="5:48" ht="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row>
    <row r="378" spans="5:48" ht="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row>
    <row r="379" spans="5:48" ht="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row>
    <row r="380" spans="5:48" ht="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row>
    <row r="381" spans="5:48" ht="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row>
    <row r="382" spans="5:48" ht="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row>
    <row r="383" spans="5:48" ht="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row>
    <row r="384" spans="5:48" ht="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row>
    <row r="385" spans="5:48" ht="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row>
    <row r="386" spans="5:48" ht="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row>
    <row r="387" spans="5:48" ht="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row>
    <row r="388" spans="5:48" ht="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row>
    <row r="389" spans="5:48" ht="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row>
    <row r="390" spans="5:48" ht="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row>
    <row r="391" spans="5:48" ht="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row>
    <row r="392" spans="5:48" ht="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row>
    <row r="393" spans="5:48" ht="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row>
    <row r="394" spans="5:48" ht="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row>
    <row r="395" spans="5:48" ht="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row>
    <row r="396" spans="5:48" ht="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row>
    <row r="397" spans="5:48" ht="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row>
    <row r="398" spans="5:48" ht="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row>
    <row r="399" spans="5:48" ht="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row>
    <row r="400" spans="5:48" ht="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row>
    <row r="401" spans="5:48" ht="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row>
    <row r="402" spans="5:48" ht="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row>
    <row r="403" spans="5:48" ht="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row>
    <row r="404" spans="5:48" ht="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row>
    <row r="405" spans="5:48" ht="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row>
    <row r="406" spans="5:48" ht="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row>
    <row r="407" spans="5:48" ht="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row>
    <row r="408" spans="5:48" ht="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row>
    <row r="409" spans="5:48" ht="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row>
    <row r="410" spans="5:48" ht="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row>
    <row r="411" spans="5:48" ht="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row>
    <row r="412" spans="5:48" ht="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row>
    <row r="413" spans="5:48" ht="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row>
    <row r="414" spans="5:48" ht="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row>
    <row r="415" spans="5:48" ht="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row>
    <row r="416" spans="5:48" ht="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row>
    <row r="417" spans="5:48" ht="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row>
    <row r="418" spans="5:48" ht="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row>
    <row r="419" spans="5:48" ht="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row>
    <row r="420" spans="5:48" ht="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row>
    <row r="421" spans="5:48" ht="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row>
    <row r="422" spans="5:48" ht="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row>
    <row r="423" spans="5:48" ht="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row>
    <row r="424" spans="5:48" ht="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row>
    <row r="425" spans="5:48" ht="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row>
    <row r="426" spans="5:48" ht="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row>
    <row r="427" spans="5:48" ht="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row>
    <row r="428" spans="5:48" ht="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row>
    <row r="429" spans="5:48" ht="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row>
    <row r="430" spans="5:48" ht="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row>
    <row r="431" spans="5:48" ht="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row>
    <row r="432" spans="5:48" ht="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row>
    <row r="433" spans="5:48" ht="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row>
    <row r="434" spans="5:48" ht="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row>
    <row r="435" spans="5:48" ht="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row>
    <row r="436" spans="5:48" ht="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row>
    <row r="437" spans="5:48" ht="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row>
    <row r="438" spans="5:48" ht="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row>
    <row r="439" spans="5:48" ht="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row>
    <row r="440" spans="5:48" ht="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row>
    <row r="441" spans="5:48" ht="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row>
    <row r="442" spans="5:48" ht="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row>
    <row r="443" spans="5:48" ht="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row>
    <row r="444" spans="5:48" ht="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row>
    <row r="445" spans="5:48" ht="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row>
    <row r="446" spans="5:48" ht="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row>
    <row r="447" spans="5:48" ht="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row>
    <row r="448" spans="5:48" ht="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row>
    <row r="449" spans="5:48" ht="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row>
    <row r="450" spans="5:48" ht="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row>
    <row r="451" spans="5:48" ht="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row>
    <row r="452" spans="5:48" ht="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row>
    <row r="453" spans="5:48" ht="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row>
    <row r="454" spans="5:48" ht="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row>
    <row r="455" spans="5:48" ht="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row>
    <row r="456" spans="5:48" ht="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row>
    <row r="457" spans="5:48" ht="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row>
    <row r="458" spans="5:48" ht="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row>
    <row r="459" spans="5:48" ht="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row>
    <row r="460" spans="5:48" ht="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row>
    <row r="461" spans="5:48" ht="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row>
    <row r="462" spans="5:48" ht="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row>
    <row r="463" spans="5:48" ht="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row>
    <row r="464" spans="5:48" ht="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row>
    <row r="465" spans="5:48" ht="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row>
    <row r="466" spans="5:48" ht="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row>
    <row r="467" spans="5:48" ht="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row>
    <row r="468" spans="5:48" ht="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row>
    <row r="469" spans="5:48" ht="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row>
    <row r="470" spans="5:48" ht="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row>
    <row r="471" spans="5:48" ht="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row>
    <row r="472" spans="5:48" ht="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row>
    <row r="473" spans="5:48" ht="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row>
    <row r="474" spans="5:48" ht="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row>
    <row r="475" spans="5:48" ht="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row>
    <row r="476" spans="5:48" ht="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row>
    <row r="477" spans="5:48" ht="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row>
    <row r="478" spans="5:48" ht="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row>
    <row r="479" spans="5:48" ht="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row>
    <row r="480" spans="5:48" ht="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row>
    <row r="481" spans="5:48" ht="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row>
    <row r="482" spans="5:48" ht="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row>
    <row r="483" spans="5:48" ht="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row>
    <row r="484" spans="5:48" ht="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row>
    <row r="485" spans="5:48" ht="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row>
    <row r="486" spans="5:48" ht="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row>
    <row r="487" spans="5:48" ht="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row>
    <row r="488" spans="5:48" ht="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row>
    <row r="489" spans="5:48" ht="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row>
    <row r="490" spans="5:48" ht="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row>
    <row r="491" spans="5:48" ht="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row>
    <row r="492" spans="5:48" ht="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row>
    <row r="493" spans="5:48" ht="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row>
    <row r="494" spans="5:48" ht="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row>
    <row r="495" spans="5:48" ht="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row>
    <row r="496" spans="5:48" ht="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row>
    <row r="497" spans="5:48" ht="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row>
    <row r="498" spans="5:48" ht="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row>
    <row r="499" spans="5:48" ht="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row>
    <row r="500" spans="5:48" ht="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row>
    <row r="501" spans="5:48" ht="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row>
    <row r="502" spans="5:48" ht="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row>
    <row r="503" spans="5:48" ht="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row>
    <row r="504" spans="5:48" ht="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row>
    <row r="505" spans="5:48" ht="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row>
    <row r="506" spans="5:48" ht="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row>
    <row r="507" spans="5:48" ht="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row>
    <row r="508" spans="5:48" ht="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row>
    <row r="509" spans="5:48" ht="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row>
    <row r="510" spans="5:48" ht="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row>
    <row r="511" spans="5:48" ht="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row>
    <row r="512" spans="5:48" ht="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row>
    <row r="513" spans="5:48" ht="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row>
    <row r="514" spans="5:48" ht="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row>
    <row r="515" spans="5:48" ht="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row>
    <row r="516" spans="5:48" ht="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row>
    <row r="517" spans="5:48" ht="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row>
    <row r="518" spans="5:48" ht="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row>
    <row r="519" spans="5:48" ht="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row>
    <row r="520" spans="5:48" ht="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row>
    <row r="521" spans="5:48" ht="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row>
    <row r="522" spans="5:48" ht="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row>
    <row r="523" spans="5:48" ht="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row>
    <row r="524" spans="5:48" ht="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row>
    <row r="525" spans="5:48" ht="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row>
    <row r="526" spans="5:48" ht="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row>
    <row r="527" spans="5:48" ht="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row>
    <row r="528" spans="5:48" ht="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row>
    <row r="529" spans="5:48" ht="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row>
    <row r="530" spans="5:48" ht="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row>
    <row r="531" spans="5:48" ht="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row>
    <row r="532" spans="5:48" ht="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row>
    <row r="533" spans="5:48" ht="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row>
    <row r="534" spans="5:48" ht="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row>
    <row r="535" spans="5:48" ht="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row>
    <row r="536" spans="5:48" ht="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row>
    <row r="537" spans="5:48" ht="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row>
    <row r="538" spans="5:48" ht="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row>
    <row r="539" spans="5:48" ht="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row>
    <row r="540" spans="5:48" ht="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row>
    <row r="541" spans="5:48" ht="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row>
    <row r="542" spans="5:48" ht="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row>
    <row r="543" spans="5:48" ht="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row>
    <row r="544" spans="5:48" ht="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row>
    <row r="545" spans="5:48" ht="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row>
    <row r="546" spans="5:48" ht="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row>
    <row r="547" spans="5:48" ht="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row>
    <row r="548" spans="5:48" ht="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row>
    <row r="549" spans="5:48" ht="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row>
    <row r="550" spans="5:48" ht="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row>
    <row r="551" spans="5:48" ht="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row>
    <row r="552" spans="5:48" ht="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row>
    <row r="553" spans="5:48" ht="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row>
    <row r="554" spans="5:48" ht="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row>
    <row r="555" spans="5:48" ht="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row>
    <row r="556" spans="5:48" ht="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row>
    <row r="557" spans="5:48" ht="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row>
    <row r="558" spans="5:48" ht="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row>
    <row r="559" spans="5:48" ht="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row>
    <row r="560" spans="5:48" ht="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row>
    <row r="561" spans="5:48" ht="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row>
    <row r="562" spans="5:48" ht="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row>
    <row r="563" spans="5:48" ht="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row>
    <row r="564" spans="5:48" ht="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row>
    <row r="565" spans="5:48" ht="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row>
    <row r="566" spans="5:48" ht="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row>
    <row r="567" spans="5:48" ht="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row>
    <row r="568" spans="5:48" ht="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row>
    <row r="569" spans="5:48" ht="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row>
    <row r="570" spans="5:48" ht="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row>
    <row r="571" spans="5:48" ht="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row>
    <row r="572" spans="5:48" ht="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row>
    <row r="573" spans="5:48" ht="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row>
    <row r="574" spans="5:48" ht="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row>
    <row r="575" spans="5:48" ht="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row>
    <row r="576" spans="5:48" ht="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row>
    <row r="577" spans="5:48" ht="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row>
    <row r="578" spans="5:48" ht="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row>
    <row r="579" spans="5:48" ht="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row>
    <row r="580" spans="5:48" ht="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row>
    <row r="581" spans="5:48" ht="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row>
    <row r="582" spans="5:48" ht="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row>
    <row r="583" spans="5:48" ht="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row>
    <row r="584" spans="5:48" ht="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row>
    <row r="585" spans="5:48" ht="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row>
    <row r="586" spans="5:48" ht="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row>
    <row r="587" spans="5:48" ht="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row>
    <row r="588" spans="5:48" ht="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row>
    <row r="589" spans="5:48" ht="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row>
    <row r="590" spans="5:48" ht="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row>
    <row r="591" spans="5:48" ht="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row>
    <row r="592" spans="5:48" ht="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row>
    <row r="593" spans="5:48" ht="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row>
    <row r="594" spans="5:48" ht="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row>
    <row r="595" spans="5:48" ht="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row>
    <row r="596" spans="5:48" ht="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row>
    <row r="597" spans="5:48" ht="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row>
    <row r="598" spans="5:48" ht="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row>
    <row r="599" spans="5:48" ht="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row>
    <row r="600" spans="5:48" ht="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row>
    <row r="601" spans="5:48" ht="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row>
    <row r="602" spans="5:48" ht="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row>
    <row r="603" spans="5:48" ht="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row>
    <row r="604" spans="5:48" ht="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row>
    <row r="605" spans="5:48" ht="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row>
    <row r="606" spans="5:48" ht="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row>
    <row r="607" spans="5:48" ht="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row>
    <row r="608" spans="5:48" ht="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row>
    <row r="609" spans="5:48" ht="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row>
    <row r="610" spans="5:48" ht="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row>
    <row r="611" spans="5:48" ht="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row>
    <row r="612" spans="5:48" ht="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row>
    <row r="613" spans="5:48" ht="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row>
    <row r="614" spans="5:48" ht="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row>
    <row r="615" spans="5:48" ht="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row>
    <row r="616" spans="5:48" ht="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row>
    <row r="617" spans="5:48" ht="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row>
    <row r="618" spans="5:48" ht="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row>
    <row r="619" spans="5:48" ht="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row>
    <row r="620" spans="5:48" ht="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row>
    <row r="621" spans="5:48" ht="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row>
    <row r="622" spans="5:48" ht="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row>
    <row r="623" spans="5:48" ht="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row>
    <row r="624" spans="5:48" ht="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row>
    <row r="625" spans="5:48" ht="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row>
    <row r="626" spans="5:48" ht="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row>
    <row r="627" spans="5:48" ht="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row>
    <row r="628" spans="5:48" ht="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row>
    <row r="629" spans="5:48" ht="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row>
    <row r="630" spans="5:48" ht="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row>
    <row r="631" spans="5:48" ht="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row>
    <row r="632" spans="5:48" ht="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row>
    <row r="633" spans="5:48" ht="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row>
    <row r="634" spans="5:48" ht="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row>
    <row r="635" spans="5:48" ht="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row>
    <row r="636" spans="5:48" ht="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row>
    <row r="637" spans="5:48" ht="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row>
    <row r="638" spans="5:48" ht="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row>
    <row r="639" spans="5:48" ht="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row>
    <row r="640" spans="5:48" ht="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row>
    <row r="641" spans="5:48" ht="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row>
    <row r="642" spans="5:48" ht="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row>
    <row r="643" spans="5:48" ht="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row>
    <row r="644" spans="5:48" ht="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row>
    <row r="645" spans="5:48" ht="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row>
    <row r="646" spans="5:48" ht="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row>
    <row r="647" spans="5:48" ht="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row>
    <row r="648" spans="5:48" ht="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row>
    <row r="649" spans="5:48" ht="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row>
    <row r="650" spans="5:48" ht="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row>
    <row r="651" spans="5:48" ht="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row>
    <row r="652" spans="5:48" ht="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row>
    <row r="653" spans="5:48" ht="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row>
    <row r="654" spans="5:48" ht="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row>
    <row r="655" spans="5:48" ht="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row>
    <row r="656" spans="5:48" ht="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row>
    <row r="657" spans="5:48" ht="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row>
    <row r="658" spans="5:48" ht="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row>
    <row r="659" spans="5:48" ht="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row>
    <row r="660" spans="5:48" ht="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row>
    <row r="661" spans="5:48" ht="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row>
    <row r="662" spans="5:48" ht="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row>
    <row r="663" spans="5:48" ht="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row>
    <row r="664" spans="5:48" ht="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row>
    <row r="665" spans="5:48" ht="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row>
    <row r="666" spans="5:48" ht="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row>
    <row r="667" spans="5:48" ht="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row>
    <row r="668" spans="5:48" ht="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row>
    <row r="669" spans="5:48" ht="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row>
    <row r="670" spans="5:48" ht="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row>
    <row r="671" spans="5:48" ht="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row>
    <row r="672" spans="5:48" ht="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row>
    <row r="673" spans="5:48" ht="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row>
    <row r="674" spans="5:48" ht="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row>
    <row r="675" spans="5:48" ht="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row>
    <row r="676" spans="5:48" ht="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row>
    <row r="677" spans="5:48" ht="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row>
    <row r="678" spans="5:48" ht="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row>
    <row r="679" spans="5:48" ht="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row>
    <row r="680" spans="5:48" ht="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row>
    <row r="681" spans="5:48" ht="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row>
    <row r="682" spans="5:48" ht="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row>
    <row r="683" spans="5:48" ht="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row>
    <row r="684" spans="5:48" ht="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row>
    <row r="685" spans="5:48" ht="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row>
    <row r="686" spans="5:48" ht="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row>
    <row r="687" spans="5:48" ht="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row>
    <row r="688" spans="5:48" ht="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row>
    <row r="689" spans="5:48" ht="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row>
    <row r="690" spans="5:48" ht="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row>
    <row r="691" spans="5:48" ht="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row>
    <row r="692" spans="5:48" ht="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row>
    <row r="693" spans="5:48" ht="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row>
    <row r="694" spans="5:48" ht="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row>
    <row r="695" spans="5:48" ht="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row>
    <row r="696" spans="5:48" ht="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row>
    <row r="697" spans="5:48" ht="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row>
    <row r="698" spans="5:48" ht="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row>
    <row r="699" spans="5:48" ht="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row>
    <row r="700" spans="5:48" ht="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row>
    <row r="701" spans="5:48" ht="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row>
    <row r="702" spans="5:48" ht="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row>
    <row r="703" spans="5:48" ht="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row>
    <row r="704" spans="5:48" ht="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row>
    <row r="705" spans="5:48" ht="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row>
    <row r="706" spans="5:48" ht="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row>
    <row r="707" spans="5:48" ht="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row>
    <row r="708" spans="5:48" ht="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row>
    <row r="709" spans="5:48" ht="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row>
    <row r="710" spans="5:48" ht="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row>
    <row r="711" spans="5:48" ht="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row>
    <row r="712" spans="5:48" ht="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row>
    <row r="713" spans="5:48" ht="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row>
    <row r="714" spans="5:48" ht="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row>
    <row r="715" spans="5:48" ht="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row>
    <row r="716" spans="5:48" ht="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row>
    <row r="717" spans="5:48" ht="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row>
    <row r="718" spans="5:48" ht="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row>
    <row r="719" spans="5:48" ht="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row>
    <row r="720" spans="5:48" ht="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row>
    <row r="721" spans="5:48" ht="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row>
    <row r="722" spans="5:48" ht="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row>
    <row r="723" spans="5:48" ht="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row>
    <row r="724" spans="5:48" ht="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row>
    <row r="725" spans="5:48" ht="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row>
    <row r="726" spans="5:48" ht="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row>
    <row r="727" spans="5:48" ht="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row>
    <row r="728" spans="5:48" ht="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row>
    <row r="729" spans="5:48" ht="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row>
    <row r="730" spans="5:48" ht="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row>
    <row r="731" spans="5:48" ht="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row>
    <row r="732" spans="5:48" ht="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row>
    <row r="733" spans="5:48" ht="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row>
    <row r="734" spans="5:48" ht="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row>
    <row r="735" spans="5:48" ht="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row>
    <row r="736" spans="5:48" ht="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row>
    <row r="737" spans="5:48" ht="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row>
    <row r="738" spans="5:48" ht="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row>
    <row r="739" spans="5:48" ht="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row>
    <row r="740" spans="5:48" ht="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row>
    <row r="741" spans="5:48" ht="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row>
    <row r="742" spans="5:48" ht="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row>
    <row r="743" spans="5:48" ht="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row>
    <row r="744" spans="5:48" ht="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row>
    <row r="745" spans="5:48" ht="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row>
    <row r="746" spans="5:48" ht="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row>
    <row r="747" spans="5:48" ht="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row>
    <row r="748" spans="5:48" ht="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row>
    <row r="749" spans="5:48" ht="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row>
    <row r="750" spans="5:48" ht="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row>
    <row r="751" spans="5:48" ht="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row>
    <row r="752" spans="5:48" ht="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row>
    <row r="753" spans="5:48" ht="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row>
    <row r="754" spans="5:48" ht="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row>
    <row r="755" spans="5:48" ht="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row>
    <row r="756" spans="5:48" ht="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row>
    <row r="757" spans="5:48" ht="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row>
    <row r="758" spans="5:48" ht="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row>
    <row r="759" spans="5:48" ht="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row>
    <row r="760" spans="5:48" ht="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row>
    <row r="761" spans="5:48" ht="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row>
    <row r="762" spans="5:48" ht="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row>
    <row r="763" spans="5:48" ht="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row>
    <row r="764" spans="5:48" ht="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row>
    <row r="765" spans="5:48" ht="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row>
    <row r="766" spans="5:48" ht="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row>
    <row r="767" spans="5:48" ht="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row>
    <row r="768" spans="5:48" ht="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row>
    <row r="769" spans="5:48" ht="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row>
    <row r="770" spans="5:48" ht="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row>
    <row r="771" spans="5:48" ht="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row>
    <row r="772" spans="5:48" ht="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row>
    <row r="773" spans="5:48" ht="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row>
    <row r="774" spans="5:48" ht="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row>
    <row r="775" spans="5:48" ht="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row>
    <row r="776" spans="5:48" ht="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row>
    <row r="777" spans="5:48" ht="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row>
    <row r="778" spans="5:48" ht="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row>
    <row r="779" spans="5:48" ht="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row>
    <row r="780" spans="5:48" ht="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row>
    <row r="781" spans="5:48" ht="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row>
    <row r="782" spans="5:48" ht="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row>
    <row r="783" spans="5:48" ht="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row>
    <row r="784" spans="5:48" ht="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row>
    <row r="785" spans="5:48" ht="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row>
    <row r="786" spans="5:48" ht="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row>
    <row r="787" spans="5:48" ht="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row>
    <row r="788" spans="5:48" ht="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row>
    <row r="789" spans="5:48" ht="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row>
    <row r="790" spans="5:48" ht="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row>
    <row r="791" spans="5:48" ht="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row>
    <row r="792" spans="5:48" ht="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row>
    <row r="793" spans="5:48" ht="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row>
    <row r="794" spans="5:48" ht="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row>
    <row r="795" spans="5:48" ht="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row>
    <row r="796" spans="5:48" ht="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row>
    <row r="797" spans="5:48" ht="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row>
    <row r="798" spans="5:48" ht="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row>
    <row r="799" spans="5:48" ht="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row>
    <row r="800" spans="5:48" ht="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row>
    <row r="801" spans="5:48" ht="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row>
    <row r="802" spans="5:48" ht="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row>
    <row r="803" spans="5:48" ht="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row>
    <row r="804" spans="5:48" ht="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row>
    <row r="805" spans="5:48" ht="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row>
    <row r="806" spans="5:48" ht="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row>
    <row r="807" spans="5:48" ht="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row>
    <row r="808" spans="5:48" ht="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row>
    <row r="809" spans="5:48" ht="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row>
    <row r="810" spans="5:48" ht="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row>
    <row r="811" spans="5:48" ht="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row>
    <row r="812" spans="5:48" ht="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row>
    <row r="813" spans="5:48" ht="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row>
    <row r="814" spans="5:48" ht="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row>
    <row r="815" spans="5:48" ht="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row>
    <row r="816" spans="5:48" ht="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row>
    <row r="817" spans="5:48" ht="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row>
    <row r="818" spans="5:48" ht="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row>
    <row r="819" spans="5:48" ht="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row>
    <row r="820" spans="5:48" ht="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row>
    <row r="821" spans="5:48" ht="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row>
    <row r="822" spans="5:48" ht="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row>
    <row r="823" spans="5:48" ht="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row>
    <row r="824" spans="5:48" ht="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row>
    <row r="825" spans="5:48" ht="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row>
    <row r="826" spans="5:48" ht="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row>
    <row r="827" spans="5:48" ht="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row>
    <row r="828" spans="5:48" ht="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row>
    <row r="829" spans="5:48" ht="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row>
    <row r="830" spans="5:48" ht="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row>
    <row r="831" spans="5:48" ht="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row>
    <row r="832" spans="5:48" ht="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row>
    <row r="833" spans="5:48" ht="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row>
    <row r="834" spans="5:48" ht="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row>
    <row r="835" spans="5:48" ht="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row>
    <row r="836" spans="5:48" ht="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row>
    <row r="837" spans="5:48" ht="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row>
    <row r="838" spans="5:48" ht="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row>
    <row r="839" spans="5:48" ht="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row>
    <row r="840" spans="5:48" ht="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row>
    <row r="841" spans="5:48" ht="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row>
    <row r="842" spans="5:48" ht="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row>
    <row r="843" spans="5:48" ht="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row>
    <row r="844" spans="5:48" ht="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row>
    <row r="845" spans="5:48" ht="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row>
    <row r="846" spans="5:48" ht="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row>
    <row r="847" spans="5:48" ht="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row>
    <row r="848" spans="5:48" ht="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row>
    <row r="849" spans="5:48" ht="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row>
    <row r="850" spans="5:48" ht="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row>
    <row r="851" spans="5:48" ht="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row>
    <row r="852" spans="5:48" ht="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row>
    <row r="853" spans="5:48" ht="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row>
    <row r="854" spans="5:48" ht="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row>
    <row r="855" spans="5:48" ht="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row>
    <row r="856" spans="5:48" ht="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row>
    <row r="857" spans="5:48" ht="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row>
    <row r="858" spans="5:48" ht="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row>
    <row r="859" spans="5:48" ht="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row>
    <row r="860" spans="5:48" ht="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row>
    <row r="861" spans="5:48" ht="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row>
    <row r="862" spans="5:48" ht="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row>
    <row r="863" spans="5:48" ht="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row>
    <row r="864" spans="5:48" ht="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row>
    <row r="865" spans="5:48" ht="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row>
    <row r="866" spans="5:48" ht="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row>
    <row r="867" spans="5:48" ht="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row>
    <row r="868" spans="5:48" ht="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row>
    <row r="869" spans="5:48" ht="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row>
    <row r="870" spans="5:48" ht="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row>
    <row r="871" spans="5:48" ht="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row>
    <row r="872" spans="5:48" ht="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row>
    <row r="873" spans="5:48" ht="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row>
    <row r="874" spans="5:48" ht="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row>
    <row r="875" spans="5:48" ht="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row>
    <row r="876" spans="5:48" ht="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row>
    <row r="877" spans="5:48" ht="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row>
    <row r="878" spans="5:48" ht="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row>
    <row r="879" spans="5:48" ht="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row>
    <row r="880" spans="5:48" ht="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row>
    <row r="881" spans="5:48" ht="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row>
    <row r="882" spans="5:48" ht="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row>
    <row r="883" spans="5:48" ht="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row>
    <row r="884" spans="5:48" ht="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row>
    <row r="885" spans="5:48" ht="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row>
    <row r="886" spans="5:48" ht="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row>
    <row r="887" spans="5:48" ht="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row>
    <row r="888" spans="5:48" ht="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row>
    <row r="889" spans="5:48" ht="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row>
    <row r="890" spans="5:48" ht="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row>
    <row r="891" spans="5:48" ht="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row>
    <row r="892" spans="5:48" ht="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row>
    <row r="893" spans="5:48" ht="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row>
    <row r="894" spans="5:48" ht="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row>
    <row r="895" spans="5:48" ht="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row>
    <row r="896" spans="5:48" ht="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row>
    <row r="897" spans="5:48" ht="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row>
    <row r="898" spans="5:48" ht="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row>
    <row r="899" spans="5:48" ht="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row>
    <row r="900" spans="5:48" ht="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row>
    <row r="901" spans="5:48" ht="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row>
    <row r="902" spans="5:48" ht="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row>
    <row r="903" spans="5:48" ht="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row>
    <row r="904" spans="5:48" ht="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row>
    <row r="905" spans="5:48" ht="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row>
    <row r="906" spans="5:48" ht="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row>
    <row r="907" spans="5:48" ht="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row>
    <row r="908" spans="5:48" ht="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row>
    <row r="909" spans="5:48" ht="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row>
    <row r="910" spans="5:48" ht="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row>
    <row r="911" spans="5:48" ht="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row>
    <row r="912" spans="5:48" ht="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row>
    <row r="913" spans="5:48" ht="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row>
    <row r="914" spans="5:48" ht="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row>
    <row r="915" spans="5:48" ht="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row>
    <row r="916" spans="5:48" ht="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row>
    <row r="917" spans="5:48" ht="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row>
    <row r="918" spans="5:48" ht="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row>
    <row r="919" spans="5:48" ht="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row>
    <row r="920" spans="5:48" ht="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row>
    <row r="921" spans="5:48" ht="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row>
    <row r="922" spans="5:48" ht="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row>
    <row r="923" spans="5:48" ht="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row>
    <row r="924" spans="5:48" ht="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row>
    <row r="925" spans="5:48" ht="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row>
    <row r="926" spans="5:48" ht="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row>
    <row r="927" spans="5:48" ht="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row>
    <row r="928" spans="5:48" ht="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row>
    <row r="929" spans="5:48" ht="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row>
    <row r="930" spans="5:48" ht="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row>
    <row r="931" spans="5:48" ht="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row>
    <row r="932" spans="5:48" ht="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row>
    <row r="933" spans="5:48" ht="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row>
    <row r="934" spans="5:48" ht="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row>
    <row r="935" spans="5:48" ht="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row>
    <row r="936" spans="5:48" ht="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row>
    <row r="937" spans="5:48" ht="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row>
    <row r="938" spans="5:48" ht="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row>
    <row r="939" spans="5:48" ht="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row>
    <row r="940" spans="5:48" ht="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row>
    <row r="941" spans="5:48" ht="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row>
    <row r="942" spans="5:48" ht="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row>
    <row r="943" spans="5:48" ht="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row>
    <row r="944" spans="5:48" ht="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row>
    <row r="945" spans="5:48" ht="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row>
    <row r="946" spans="5:48" ht="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row>
    <row r="947" spans="5:48" ht="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row>
    <row r="948" spans="5:48" ht="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row>
    <row r="949" spans="5:48" ht="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row>
    <row r="950" spans="5:48" ht="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row>
    <row r="951" spans="5:48" ht="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row>
    <row r="952" spans="5:48" ht="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row>
    <row r="953" spans="5:48" ht="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row>
    <row r="954" spans="5:48" ht="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row>
    <row r="955" spans="5:48" ht="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row>
    <row r="956" spans="5:48" ht="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row>
    <row r="957" spans="5:48" ht="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row>
    <row r="958" spans="5:48" ht="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row>
    <row r="959" spans="5:48" ht="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row>
    <row r="960" spans="5:48" ht="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row>
    <row r="961" spans="5:48" ht="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row>
    <row r="962" spans="5:48" ht="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row>
    <row r="963" spans="5:48" ht="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row>
    <row r="964" spans="5:48" ht="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row>
    <row r="965" spans="5:48" ht="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row>
    <row r="966" spans="5:48" ht="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row>
    <row r="967" spans="5:48" ht="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row>
    <row r="968" spans="5:48" ht="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row>
    <row r="969" spans="5:48" ht="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row>
    <row r="970" spans="5:48" ht="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row>
    <row r="971" spans="5:48" ht="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row>
    <row r="972" spans="5:48" ht="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row>
    <row r="973" spans="5:48" ht="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row>
    <row r="974" spans="5:48" ht="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row>
    <row r="975" spans="5:48" ht="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row>
    <row r="976" spans="5:48" ht="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row>
    <row r="977" spans="5:48" ht="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row>
    <row r="978" spans="5:48" ht="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row>
    <row r="979" spans="5:48" ht="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row>
    <row r="980" spans="5:48" ht="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row>
    <row r="981" spans="5:48" ht="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row>
    <row r="982" spans="5:48" ht="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row>
    <row r="983" spans="5:48" ht="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row>
    <row r="984" spans="5:48" ht="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row>
    <row r="985" spans="5:48" ht="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row>
    <row r="986" spans="5:48" ht="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row>
    <row r="987" spans="5:48" ht="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row>
    <row r="988" spans="5:48" ht="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row>
    <row r="989" spans="5:48" ht="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row>
    <row r="990" spans="5:48" ht="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row>
    <row r="991" spans="5:48" ht="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row>
    <row r="992" spans="5:48" ht="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row>
    <row r="993" spans="5:48" ht="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row>
    <row r="994" spans="5:48" ht="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row>
    <row r="995" spans="5:48" ht="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row>
    <row r="996" spans="5:48" ht="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row>
    <row r="997" spans="5:48" ht="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row>
    <row r="998" spans="5:48" ht="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row>
    <row r="999" spans="5:48" ht="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row>
    <row r="1000" spans="5:48" ht="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row>
    <row r="1001" spans="5:48" ht="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row>
    <row r="1002" spans="5:48" ht="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row>
    <row r="1003" spans="5:48" ht="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row>
    <row r="1004" spans="5:48" ht="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row>
    <row r="1005" spans="5:48" ht="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row>
    <row r="1006" spans="5:48" ht="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row>
    <row r="1007" spans="5:48" ht="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row>
    <row r="1008" spans="5:48" ht="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row>
    <row r="1009" spans="5:48" ht="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row>
  </sheetData>
  <printOptions horizontalCentered="1" gridLines="1"/>
  <pageMargins left="0.7" right="0.7" top="0.75" bottom="0.75" header="0" footer="0"/>
  <pageSetup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B0CCC-1748-1540-B0A6-5EDBB8121009}">
  <sheetPr>
    <outlinePr summaryBelow="0" summaryRight="0"/>
    <pageSetUpPr fitToPage="1"/>
  </sheetPr>
  <dimension ref="B1:AV1002"/>
  <sheetViews>
    <sheetView topLeftCell="C17" workbookViewId="0">
      <selection activeCell="O45" sqref="O45"/>
    </sheetView>
  </sheetViews>
  <sheetFormatPr baseColWidth="10" defaultColWidth="14.5" defaultRowHeight="15.75" customHeight="1"/>
  <cols>
    <col min="1" max="1" width="10.33203125" customWidth="1"/>
    <col min="3" max="3" width="29.1640625" customWidth="1"/>
    <col min="4" max="4" width="31.33203125" customWidth="1"/>
    <col min="5" max="5" width="7.83203125" customWidth="1"/>
    <col min="6" max="6" width="6.5" style="65" customWidth="1"/>
    <col min="7" max="10" width="6.5" customWidth="1"/>
    <col min="11" max="11" width="7.5" customWidth="1"/>
    <col min="12" max="48" width="6.5" customWidth="1"/>
  </cols>
  <sheetData>
    <row r="1" spans="2:48" ht="16" customHeight="1">
      <c r="E1" s="13"/>
      <c r="F1" s="46"/>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row>
    <row r="2" spans="2:48" ht="16" customHeight="1">
      <c r="H2" s="7" t="s">
        <v>1</v>
      </c>
      <c r="I2" s="8" t="s">
        <v>2</v>
      </c>
      <c r="J2" s="8" t="s">
        <v>3</v>
      </c>
      <c r="K2" s="8" t="s">
        <v>4</v>
      </c>
      <c r="L2" s="9" t="s">
        <v>5</v>
      </c>
    </row>
    <row r="3" spans="2:48" ht="16" customHeight="1">
      <c r="H3" s="4" t="s">
        <v>9</v>
      </c>
      <c r="I3" s="13">
        <v>1</v>
      </c>
      <c r="J3" s="13">
        <v>32</v>
      </c>
      <c r="K3" s="13">
        <v>4</v>
      </c>
      <c r="L3" s="13">
        <v>4</v>
      </c>
    </row>
    <row r="4" spans="2:48" ht="16" customHeight="1">
      <c r="H4" s="4" t="s">
        <v>10</v>
      </c>
      <c r="I4" s="13">
        <v>4</v>
      </c>
      <c r="J4" s="13">
        <v>64</v>
      </c>
      <c r="K4" s="13">
        <v>8</v>
      </c>
      <c r="L4" s="13">
        <v>6</v>
      </c>
    </row>
    <row r="5" spans="2:48" ht="16" customHeight="1">
      <c r="H5" s="4" t="s">
        <v>11</v>
      </c>
      <c r="I5" s="13">
        <v>32</v>
      </c>
      <c r="J5" s="13">
        <v>64</v>
      </c>
      <c r="K5" s="13">
        <v>8</v>
      </c>
      <c r="L5" s="13">
        <v>25</v>
      </c>
    </row>
    <row r="6" spans="2:48" ht="16" customHeight="1"/>
    <row r="7" spans="2:48" ht="16" customHeight="1"/>
    <row r="8" spans="2:48" ht="16" customHeight="1">
      <c r="C8" s="97" t="s">
        <v>195</v>
      </c>
    </row>
    <row r="9" spans="2:48" ht="16" customHeight="1">
      <c r="C9" s="97" t="s">
        <v>200</v>
      </c>
    </row>
    <row r="10" spans="2:48" ht="16" customHeight="1">
      <c r="C10" s="97" t="s">
        <v>193</v>
      </c>
    </row>
    <row r="11" spans="2:48" ht="16" customHeight="1">
      <c r="C11" s="97" t="s">
        <v>194</v>
      </c>
      <c r="J11" s="137" t="s">
        <v>207</v>
      </c>
    </row>
    <row r="12" spans="2:48" ht="16" customHeight="1">
      <c r="J12" s="97" t="s">
        <v>205</v>
      </c>
    </row>
    <row r="13" spans="2:48" ht="16" customHeight="1">
      <c r="J13" s="97" t="s">
        <v>203</v>
      </c>
      <c r="K13" s="136" t="s">
        <v>204</v>
      </c>
    </row>
    <row r="14" spans="2:48" ht="16" customHeight="1">
      <c r="B14" s="98" t="s">
        <v>49</v>
      </c>
      <c r="C14" s="93" t="s">
        <v>159</v>
      </c>
      <c r="J14" s="97" t="s">
        <v>206</v>
      </c>
      <c r="K14" s="136" t="s">
        <v>208</v>
      </c>
      <c r="L14" s="97" t="s">
        <v>209</v>
      </c>
    </row>
    <row r="15" spans="2:48" ht="16" customHeight="1">
      <c r="B15" s="98" t="s">
        <v>50</v>
      </c>
      <c r="C15" s="93" t="s">
        <v>154</v>
      </c>
      <c r="J15" s="97" t="s">
        <v>9</v>
      </c>
      <c r="K15" s="136" t="s">
        <v>211</v>
      </c>
      <c r="L15" s="97" t="s">
        <v>210</v>
      </c>
    </row>
    <row r="16" spans="2:48" ht="16" customHeight="1">
      <c r="B16" s="98" t="s">
        <v>51</v>
      </c>
      <c r="C16" s="93" t="s">
        <v>130</v>
      </c>
      <c r="I16" s="119"/>
      <c r="K16" s="139" t="s">
        <v>212</v>
      </c>
    </row>
    <row r="17" spans="2:48" ht="16" customHeight="1">
      <c r="B17" s="98" t="s">
        <v>52</v>
      </c>
      <c r="C17" s="93" t="s">
        <v>155</v>
      </c>
      <c r="I17" s="118"/>
    </row>
    <row r="18" spans="2:48" ht="16" customHeight="1">
      <c r="B18" s="98" t="s">
        <v>53</v>
      </c>
      <c r="C18" s="93" t="s">
        <v>163</v>
      </c>
    </row>
    <row r="19" spans="2:48" ht="16" customHeight="1" thickBot="1">
      <c r="B19" s="98" t="s">
        <v>54</v>
      </c>
      <c r="C19" s="93" t="s">
        <v>132</v>
      </c>
    </row>
    <row r="20" spans="2:48" ht="16" customHeight="1" thickBot="1">
      <c r="B20" s="98" t="s">
        <v>55</v>
      </c>
      <c r="C20" s="93" t="s">
        <v>157</v>
      </c>
      <c r="E20" s="97" t="s">
        <v>228</v>
      </c>
      <c r="F20" s="65">
        <v>1</v>
      </c>
      <c r="H20" s="111" t="s">
        <v>9</v>
      </c>
      <c r="I20" s="125"/>
      <c r="J20" s="160"/>
      <c r="K20" s="160" t="s">
        <v>221</v>
      </c>
      <c r="L20" s="159" t="s">
        <v>220</v>
      </c>
      <c r="M20" s="167" t="s">
        <v>207</v>
      </c>
      <c r="N20" s="126"/>
      <c r="O20" s="126"/>
      <c r="P20" s="168"/>
      <c r="Q20" s="125"/>
      <c r="R20" s="160"/>
      <c r="S20" s="126"/>
      <c r="T20" s="159"/>
      <c r="U20" s="167"/>
      <c r="V20" s="126"/>
      <c r="W20" s="126"/>
      <c r="X20" s="168"/>
      <c r="Y20" s="125"/>
      <c r="Z20" s="160"/>
      <c r="AA20" s="126"/>
      <c r="AB20" s="159"/>
      <c r="AC20" s="167"/>
      <c r="AD20" s="126"/>
      <c r="AE20" s="126"/>
      <c r="AF20" s="168"/>
    </row>
    <row r="21" spans="2:48" ht="16" customHeight="1" thickBot="1">
      <c r="B21" s="98" t="s">
        <v>56</v>
      </c>
      <c r="C21" s="93" t="s">
        <v>131</v>
      </c>
      <c r="E21" s="169" t="s">
        <v>9</v>
      </c>
      <c r="F21" s="169" t="s">
        <v>10</v>
      </c>
      <c r="G21" s="169" t="s">
        <v>11</v>
      </c>
      <c r="J21" s="136" t="s">
        <v>223</v>
      </c>
      <c r="L21" s="199" t="s">
        <v>222</v>
      </c>
    </row>
    <row r="22" spans="2:48" ht="16" customHeight="1" thickBot="1">
      <c r="B22" s="98" t="s">
        <v>57</v>
      </c>
      <c r="C22" s="93" t="s">
        <v>158</v>
      </c>
      <c r="D22" s="185"/>
      <c r="E22" s="46" t="s">
        <v>232</v>
      </c>
      <c r="F22" s="46" t="s">
        <v>225</v>
      </c>
      <c r="G22" s="46" t="s">
        <v>226</v>
      </c>
      <c r="H22" s="111" t="s">
        <v>10</v>
      </c>
      <c r="I22" s="130"/>
      <c r="J22" s="131"/>
      <c r="K22" s="131"/>
      <c r="L22" s="131"/>
      <c r="M22" s="131"/>
      <c r="N22" s="131"/>
      <c r="O22" s="131"/>
      <c r="P22" s="132"/>
      <c r="Q22" s="130"/>
      <c r="R22" s="131"/>
      <c r="S22" s="131"/>
      <c r="T22" s="131"/>
      <c r="U22" s="131"/>
      <c r="V22" s="131"/>
      <c r="W22" s="131"/>
      <c r="X22" s="132"/>
      <c r="Y22" s="130"/>
      <c r="Z22" s="131"/>
      <c r="AA22" s="131"/>
      <c r="AB22" s="131"/>
      <c r="AC22" s="131"/>
      <c r="AD22" s="131"/>
      <c r="AE22" s="131"/>
      <c r="AF22" s="132"/>
    </row>
    <row r="23" spans="2:48" ht="16" customHeight="1" thickBot="1">
      <c r="B23" s="98" t="s">
        <v>58</v>
      </c>
      <c r="C23" s="93" t="s">
        <v>162</v>
      </c>
      <c r="D23" s="185"/>
    </row>
    <row r="24" spans="2:48" ht="16" customHeight="1" thickBot="1">
      <c r="B24" s="98" t="s">
        <v>59</v>
      </c>
      <c r="C24" s="93" t="s">
        <v>156</v>
      </c>
      <c r="D24" s="185"/>
      <c r="H24" s="111" t="s">
        <v>11</v>
      </c>
      <c r="I24" s="133"/>
      <c r="J24" s="134"/>
      <c r="K24" s="134"/>
      <c r="L24" s="134"/>
      <c r="M24" s="134"/>
      <c r="N24" s="134"/>
      <c r="O24" s="134"/>
      <c r="P24" s="135"/>
      <c r="Q24" s="133"/>
      <c r="R24" s="134"/>
      <c r="S24" s="134"/>
      <c r="T24" s="134"/>
      <c r="U24" s="134"/>
      <c r="V24" s="134"/>
      <c r="W24" s="134"/>
      <c r="X24" s="135"/>
      <c r="Y24" s="133"/>
      <c r="Z24" s="134"/>
      <c r="AA24" s="134"/>
      <c r="AB24" s="134"/>
      <c r="AC24" s="134"/>
      <c r="AD24" s="134"/>
      <c r="AE24" s="134"/>
      <c r="AF24" s="135"/>
    </row>
    <row r="25" spans="2:48" ht="16" customHeight="1">
      <c r="B25" s="98" t="s">
        <v>161</v>
      </c>
      <c r="C25" s="93" t="s">
        <v>160</v>
      </c>
    </row>
    <row r="26" spans="2:48" ht="16" customHeight="1">
      <c r="AG26" s="13"/>
      <c r="AH26" s="13"/>
      <c r="AI26" s="13"/>
      <c r="AJ26" s="13"/>
      <c r="AK26" s="13"/>
      <c r="AL26" s="13"/>
      <c r="AM26" s="13"/>
      <c r="AN26" s="13"/>
      <c r="AO26" s="13"/>
      <c r="AP26" s="13"/>
      <c r="AQ26" s="13"/>
      <c r="AR26" s="13"/>
      <c r="AS26" s="13"/>
      <c r="AT26" s="13"/>
      <c r="AU26" s="13"/>
      <c r="AV26" s="13"/>
    </row>
    <row r="27" spans="2:48" ht="16" customHeight="1" thickBot="1">
      <c r="C27" s="93" t="s">
        <v>196</v>
      </c>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row>
    <row r="28" spans="2:48" ht="16" customHeight="1">
      <c r="E28" s="170" t="s">
        <v>228</v>
      </c>
      <c r="F28" s="171">
        <v>2</v>
      </c>
      <c r="G28" s="172"/>
      <c r="H28" s="13"/>
      <c r="I28" s="13"/>
      <c r="J28" s="13"/>
      <c r="K28" s="13"/>
      <c r="M28" s="164" t="s">
        <v>221</v>
      </c>
      <c r="N28" s="164" t="s">
        <v>220</v>
      </c>
      <c r="O28" s="166" t="s">
        <v>207</v>
      </c>
      <c r="P28" s="164"/>
      <c r="Q28" s="166"/>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row>
    <row r="29" spans="2:48" ht="16" customHeight="1">
      <c r="E29" s="173" t="s">
        <v>9</v>
      </c>
      <c r="F29" s="174" t="s">
        <v>10</v>
      </c>
      <c r="G29" s="175" t="s">
        <v>11</v>
      </c>
      <c r="H29" s="13"/>
      <c r="I29" s="13"/>
      <c r="J29" s="13"/>
      <c r="K29" s="13"/>
      <c r="L29" s="161" t="s">
        <v>223</v>
      </c>
      <c r="M29" s="162"/>
      <c r="N29" s="200" t="s">
        <v>222</v>
      </c>
      <c r="O29" s="162"/>
      <c r="P29" s="163"/>
      <c r="Q29" s="162"/>
      <c r="R29" s="13"/>
      <c r="S29" s="13"/>
      <c r="T29" s="13"/>
      <c r="U29" s="13"/>
      <c r="V29" s="13"/>
      <c r="W29" s="13"/>
      <c r="X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row>
    <row r="30" spans="2:48" ht="16" customHeight="1">
      <c r="E30" s="176" t="s">
        <v>227</v>
      </c>
      <c r="F30" s="177"/>
      <c r="G30" s="178"/>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row>
    <row r="31" spans="2:48" ht="16" customHeight="1">
      <c r="D31" s="186" t="s">
        <v>229</v>
      </c>
      <c r="E31" s="179"/>
      <c r="F31" s="177"/>
      <c r="G31" s="180"/>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row>
    <row r="32" spans="2:48" ht="16" customHeight="1">
      <c r="E32" s="181" t="s">
        <v>228</v>
      </c>
      <c r="F32" s="177">
        <v>3</v>
      </c>
      <c r="G32" s="180"/>
      <c r="H32" s="13"/>
      <c r="I32" s="13"/>
      <c r="J32" s="13"/>
      <c r="K32" s="13"/>
      <c r="L32" s="13"/>
      <c r="M32" s="13"/>
      <c r="O32" s="164" t="s">
        <v>221</v>
      </c>
      <c r="P32" s="164" t="s">
        <v>220</v>
      </c>
      <c r="Q32" s="166" t="s">
        <v>207</v>
      </c>
      <c r="R32" s="164"/>
      <c r="S32" s="165"/>
      <c r="T32" s="164"/>
      <c r="U32" s="166"/>
      <c r="V32" s="13"/>
      <c r="W32" s="13"/>
      <c r="X32" s="13"/>
      <c r="AC32" s="13"/>
      <c r="AD32" s="13"/>
      <c r="AE32" s="13"/>
      <c r="AF32" s="13"/>
      <c r="AG32" s="13"/>
      <c r="AH32" s="13"/>
      <c r="AI32" s="13"/>
      <c r="AJ32" s="13"/>
      <c r="AK32" s="13"/>
      <c r="AL32" s="13"/>
      <c r="AM32" s="13"/>
      <c r="AN32" s="13"/>
      <c r="AO32" s="13"/>
      <c r="AP32" s="13"/>
      <c r="AQ32" s="13"/>
      <c r="AR32" s="13"/>
      <c r="AS32" s="13"/>
      <c r="AT32" s="13"/>
      <c r="AU32" s="13"/>
      <c r="AV32" s="13"/>
    </row>
    <row r="33" spans="5:48" ht="16" customHeight="1">
      <c r="E33" s="173" t="s">
        <v>9</v>
      </c>
      <c r="F33" s="174" t="s">
        <v>10</v>
      </c>
      <c r="G33" s="175" t="s">
        <v>11</v>
      </c>
      <c r="H33" s="13"/>
      <c r="I33" s="13"/>
      <c r="J33" s="13"/>
      <c r="K33" s="13"/>
      <c r="L33" s="13"/>
      <c r="M33" s="13"/>
      <c r="N33" s="161" t="s">
        <v>223</v>
      </c>
      <c r="O33" s="162"/>
      <c r="P33" s="200" t="s">
        <v>222</v>
      </c>
      <c r="Q33" s="162"/>
      <c r="R33" s="161"/>
      <c r="S33" s="162"/>
      <c r="T33" s="163"/>
      <c r="U33" s="162"/>
      <c r="V33" s="13"/>
      <c r="W33" s="13"/>
      <c r="X33" s="13"/>
      <c r="AC33" s="13"/>
      <c r="AD33" s="13"/>
      <c r="AE33" s="13"/>
      <c r="AF33" s="13"/>
      <c r="AG33" s="13"/>
      <c r="AH33" s="13"/>
      <c r="AI33" s="13"/>
      <c r="AJ33" s="13"/>
      <c r="AK33" s="13"/>
      <c r="AL33" s="13"/>
      <c r="AM33" s="13"/>
      <c r="AN33" s="13"/>
      <c r="AO33" s="13"/>
      <c r="AP33" s="13"/>
      <c r="AQ33" s="13"/>
      <c r="AR33" s="13"/>
      <c r="AS33" s="13"/>
      <c r="AT33" s="13"/>
      <c r="AU33" s="13"/>
      <c r="AV33" s="13"/>
    </row>
    <row r="34" spans="5:48" ht="15.75" customHeight="1">
      <c r="E34" s="176" t="s">
        <v>224</v>
      </c>
      <c r="F34" s="177"/>
      <c r="G34" s="178" t="s">
        <v>226</v>
      </c>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row>
    <row r="35" spans="5:48" ht="15.75" customHeight="1">
      <c r="E35" s="179"/>
      <c r="F35" s="177"/>
      <c r="G35" s="180"/>
      <c r="H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row>
    <row r="36" spans="5:48" ht="15.75" customHeight="1">
      <c r="E36" s="181" t="s">
        <v>228</v>
      </c>
      <c r="F36" s="177">
        <v>4</v>
      </c>
      <c r="G36" s="180"/>
      <c r="H36" s="13"/>
      <c r="I36" s="13"/>
      <c r="J36" s="13"/>
      <c r="K36" s="13"/>
      <c r="L36" s="13"/>
      <c r="M36" s="13"/>
      <c r="N36" s="13"/>
      <c r="O36" s="13"/>
      <c r="Q36" s="164" t="s">
        <v>221</v>
      </c>
      <c r="R36" s="164" t="s">
        <v>220</v>
      </c>
      <c r="S36" s="166" t="s">
        <v>207</v>
      </c>
      <c r="T36" s="13"/>
      <c r="U36" s="13"/>
      <c r="V36" s="164"/>
      <c r="W36" s="165"/>
      <c r="X36" s="164"/>
      <c r="Y36" s="166"/>
      <c r="Z36" s="13"/>
      <c r="AA36" s="13"/>
      <c r="AB36" s="13"/>
      <c r="AC36" s="13"/>
      <c r="AD36" s="13"/>
      <c r="AE36" s="13"/>
      <c r="AF36" s="13"/>
      <c r="AG36" s="13"/>
      <c r="AH36" s="13"/>
      <c r="AI36" s="13"/>
      <c r="AJ36" s="13"/>
      <c r="AK36" s="13"/>
      <c r="AL36" s="13"/>
      <c r="AM36" s="13"/>
      <c r="AN36" s="13"/>
      <c r="AO36" s="13"/>
      <c r="AP36" s="13"/>
      <c r="AQ36" s="13"/>
      <c r="AR36" s="13"/>
      <c r="AS36" s="13"/>
      <c r="AT36" s="13"/>
      <c r="AU36" s="13"/>
      <c r="AV36" s="13"/>
    </row>
    <row r="37" spans="5:48" ht="15.75" customHeight="1">
      <c r="E37" s="173" t="s">
        <v>9</v>
      </c>
      <c r="F37" s="174" t="s">
        <v>10</v>
      </c>
      <c r="G37" s="175" t="s">
        <v>11</v>
      </c>
      <c r="H37" s="13"/>
      <c r="I37" s="13"/>
      <c r="J37" s="13"/>
      <c r="K37" s="13"/>
      <c r="L37" s="13"/>
      <c r="M37" s="13"/>
      <c r="N37" s="13"/>
      <c r="O37" s="13"/>
      <c r="P37" s="161" t="s">
        <v>223</v>
      </c>
      <c r="Q37" s="162"/>
      <c r="R37" s="200" t="s">
        <v>222</v>
      </c>
      <c r="S37" s="162"/>
      <c r="T37" s="13"/>
      <c r="U37" s="13"/>
      <c r="V37" s="161"/>
      <c r="W37" s="162"/>
      <c r="X37" s="163"/>
      <c r="Y37" s="162"/>
      <c r="Z37" s="13"/>
      <c r="AA37" s="13"/>
      <c r="AB37" s="13"/>
      <c r="AC37" s="13"/>
      <c r="AD37" s="13"/>
      <c r="AE37" s="13"/>
      <c r="AF37" s="13"/>
      <c r="AG37" s="13"/>
      <c r="AH37" s="13"/>
      <c r="AI37" s="13"/>
      <c r="AJ37" s="13"/>
      <c r="AK37" s="13"/>
      <c r="AL37" s="13"/>
      <c r="AM37" s="13"/>
      <c r="AN37" s="13"/>
      <c r="AO37" s="13"/>
      <c r="AP37" s="13"/>
      <c r="AQ37" s="13"/>
      <c r="AR37" s="13"/>
      <c r="AS37" s="13"/>
      <c r="AT37" s="13"/>
      <c r="AU37" s="13"/>
      <c r="AV37" s="13"/>
    </row>
    <row r="38" spans="5:48" ht="15.75" customHeight="1">
      <c r="E38" s="176" t="s">
        <v>227</v>
      </c>
      <c r="F38" s="177"/>
      <c r="G38" s="178"/>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row>
    <row r="39" spans="5:48" ht="15.75" customHeight="1">
      <c r="E39" s="179"/>
      <c r="F39" s="177"/>
      <c r="G39" s="188"/>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row>
    <row r="40" spans="5:48" ht="15.75" customHeight="1">
      <c r="E40" s="181" t="s">
        <v>228</v>
      </c>
      <c r="F40" s="177">
        <v>5</v>
      </c>
      <c r="G40" s="188"/>
      <c r="H40" s="13"/>
      <c r="I40" s="13"/>
      <c r="J40" s="13"/>
      <c r="K40" s="13"/>
      <c r="L40" s="13"/>
      <c r="M40" s="13"/>
      <c r="N40" s="13"/>
      <c r="O40" s="13"/>
      <c r="P40" s="13"/>
      <c r="Q40" s="13"/>
      <c r="S40" s="164" t="s">
        <v>221</v>
      </c>
      <c r="T40" s="164" t="s">
        <v>220</v>
      </c>
      <c r="U40" s="166" t="s">
        <v>207</v>
      </c>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row>
    <row r="41" spans="5:48" ht="15.75" customHeight="1">
      <c r="E41" s="173" t="s">
        <v>9</v>
      </c>
      <c r="F41" s="174" t="s">
        <v>10</v>
      </c>
      <c r="G41" s="175" t="s">
        <v>11</v>
      </c>
      <c r="H41" s="13"/>
      <c r="I41" s="13"/>
      <c r="J41" s="13"/>
      <c r="K41" s="13"/>
      <c r="L41" s="13"/>
      <c r="M41" s="13"/>
      <c r="N41" s="13"/>
      <c r="O41" s="13"/>
      <c r="P41" s="13"/>
      <c r="Q41" s="13"/>
      <c r="R41" s="161" t="s">
        <v>223</v>
      </c>
      <c r="S41" s="162"/>
      <c r="T41" s="200" t="s">
        <v>222</v>
      </c>
      <c r="U41" s="162"/>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row>
    <row r="42" spans="5:48" ht="15.75" customHeight="1">
      <c r="E42" s="176" t="s">
        <v>224</v>
      </c>
      <c r="F42" s="177" t="s">
        <v>225</v>
      </c>
      <c r="G42" s="178"/>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row>
    <row r="43" spans="5:48" ht="15.75" customHeight="1" thickBot="1">
      <c r="E43" s="182"/>
      <c r="F43" s="183"/>
      <c r="G43" s="184"/>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row>
    <row r="44" spans="5:48" ht="15.75" customHeight="1" thickBot="1">
      <c r="E44" s="97" t="s">
        <v>228</v>
      </c>
      <c r="F44" s="46">
        <v>6</v>
      </c>
      <c r="G44" s="13"/>
      <c r="H44" s="13"/>
      <c r="I44" s="13"/>
      <c r="J44" s="13"/>
      <c r="K44" s="13"/>
      <c r="L44" s="13"/>
      <c r="M44" s="13"/>
      <c r="N44" s="13"/>
      <c r="O44" s="13"/>
      <c r="P44" s="13"/>
      <c r="Q44" s="13"/>
      <c r="R44" s="164"/>
      <c r="S44" s="165"/>
      <c r="U44" s="164" t="s">
        <v>221</v>
      </c>
      <c r="V44" s="164" t="s">
        <v>220</v>
      </c>
      <c r="W44" s="166" t="s">
        <v>207</v>
      </c>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row>
    <row r="45" spans="5:48" ht="15.75" customHeight="1" thickBot="1">
      <c r="E45" s="169" t="s">
        <v>9</v>
      </c>
      <c r="F45" s="169" t="s">
        <v>10</v>
      </c>
      <c r="G45" s="169" t="s">
        <v>11</v>
      </c>
      <c r="H45" s="13"/>
      <c r="I45" s="13"/>
      <c r="J45" s="13"/>
      <c r="K45" s="189" t="s">
        <v>231</v>
      </c>
      <c r="L45" s="13"/>
      <c r="M45" s="13"/>
      <c r="N45" s="13"/>
      <c r="O45" s="13"/>
      <c r="P45" s="13"/>
      <c r="Q45" s="13"/>
      <c r="R45" s="161"/>
      <c r="S45" s="162"/>
      <c r="T45" s="161" t="s">
        <v>223</v>
      </c>
      <c r="U45" s="162"/>
      <c r="V45" s="200" t="s">
        <v>222</v>
      </c>
      <c r="W45" s="162"/>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row>
    <row r="46" spans="5:48" ht="15.75" customHeight="1" thickBot="1">
      <c r="E46" s="46" t="s">
        <v>227</v>
      </c>
      <c r="F46" s="46"/>
      <c r="G46" s="46"/>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row>
    <row r="47" spans="5:48" ht="15.75" customHeight="1">
      <c r="E47" s="13"/>
      <c r="F47" s="46"/>
      <c r="G47" s="13"/>
      <c r="H47" s="13"/>
      <c r="I47" s="13"/>
      <c r="J47" s="13"/>
      <c r="K47" s="190" t="s">
        <v>9</v>
      </c>
      <c r="L47" s="191" t="s">
        <v>10</v>
      </c>
      <c r="M47" s="192" t="s">
        <v>11</v>
      </c>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row>
    <row r="48" spans="5:48" ht="15.75" customHeight="1">
      <c r="E48" s="97" t="s">
        <v>228</v>
      </c>
      <c r="F48" s="46">
        <v>7</v>
      </c>
      <c r="G48" s="13"/>
      <c r="H48" s="13"/>
      <c r="I48" s="13"/>
      <c r="J48" s="13"/>
      <c r="K48" s="193" t="s">
        <v>230</v>
      </c>
      <c r="L48" s="194" t="s">
        <v>230</v>
      </c>
      <c r="M48" s="195" t="s">
        <v>213</v>
      </c>
      <c r="N48" s="13"/>
      <c r="O48" s="13"/>
      <c r="P48" s="13"/>
      <c r="Q48" s="13"/>
      <c r="R48" s="164"/>
      <c r="S48" s="165"/>
      <c r="W48" s="164" t="s">
        <v>221</v>
      </c>
      <c r="X48" s="164" t="s">
        <v>220</v>
      </c>
      <c r="Y48" s="166" t="s">
        <v>207</v>
      </c>
      <c r="Z48" s="13"/>
      <c r="AA48" s="13"/>
      <c r="AB48" s="13"/>
      <c r="AC48" s="13"/>
      <c r="AD48" s="13"/>
      <c r="AE48" s="13"/>
      <c r="AF48" s="13"/>
      <c r="AG48" s="13"/>
      <c r="AH48" s="13"/>
      <c r="AI48" s="13"/>
      <c r="AJ48" s="13"/>
      <c r="AK48" s="13"/>
      <c r="AL48" s="13"/>
      <c r="AM48" s="13"/>
      <c r="AN48" s="13"/>
      <c r="AO48" s="13"/>
      <c r="AP48" s="13"/>
      <c r="AQ48" s="13"/>
      <c r="AR48" s="13"/>
      <c r="AS48" s="13"/>
      <c r="AT48" s="13"/>
      <c r="AU48" s="13"/>
      <c r="AV48" s="13"/>
    </row>
    <row r="49" spans="5:48" ht="15.75" customHeight="1" thickBot="1">
      <c r="E49" s="169" t="s">
        <v>9</v>
      </c>
      <c r="F49" s="169" t="s">
        <v>10</v>
      </c>
      <c r="G49" s="169" t="s">
        <v>11</v>
      </c>
      <c r="H49" s="13"/>
      <c r="I49" s="13"/>
      <c r="J49" s="13"/>
      <c r="K49" s="196">
        <f>2+('B2'!$E39-1)/4*(4+3+4+3)</f>
        <v>4706</v>
      </c>
      <c r="L49" s="197">
        <f>1+('B2'!$E39-1)/4</f>
        <v>337</v>
      </c>
      <c r="M49" s="198">
        <f>1+('B2'!$E39-1)/4</f>
        <v>337</v>
      </c>
      <c r="N49" s="13"/>
      <c r="O49" s="13"/>
      <c r="P49" s="13"/>
      <c r="Q49" s="13"/>
      <c r="R49" s="161"/>
      <c r="S49" s="162"/>
      <c r="V49" s="161" t="s">
        <v>223</v>
      </c>
      <c r="W49" s="162"/>
      <c r="X49" s="200" t="s">
        <v>222</v>
      </c>
      <c r="Y49" s="162"/>
      <c r="Z49" s="13"/>
      <c r="AA49" s="13"/>
      <c r="AB49" s="13"/>
      <c r="AC49" s="13"/>
      <c r="AD49" s="13"/>
      <c r="AE49" s="13"/>
      <c r="AF49" s="13"/>
      <c r="AG49" s="13"/>
      <c r="AH49" s="13"/>
      <c r="AI49" s="13"/>
      <c r="AJ49" s="13"/>
      <c r="AK49" s="13"/>
      <c r="AL49" s="13"/>
      <c r="AM49" s="13"/>
      <c r="AN49" s="13"/>
      <c r="AO49" s="13"/>
      <c r="AP49" s="13"/>
      <c r="AQ49" s="13"/>
      <c r="AR49" s="13"/>
      <c r="AS49" s="13"/>
      <c r="AT49" s="13"/>
      <c r="AU49" s="13"/>
      <c r="AV49" s="13"/>
    </row>
    <row r="50" spans="5:48" ht="15.75" customHeight="1">
      <c r="E50" s="46" t="s">
        <v>224</v>
      </c>
      <c r="F50" s="46"/>
      <c r="G50" s="46" t="s">
        <v>226</v>
      </c>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row>
    <row r="51" spans="5:48" ht="15.75" customHeight="1">
      <c r="E51" s="13"/>
      <c r="F51" s="46"/>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row>
    <row r="52" spans="5:48" ht="15.75" customHeight="1">
      <c r="E52" s="97" t="s">
        <v>228</v>
      </c>
      <c r="F52" s="46">
        <v>8</v>
      </c>
      <c r="G52" s="13"/>
      <c r="H52" s="13"/>
      <c r="I52" s="13"/>
      <c r="J52" s="13"/>
      <c r="K52" s="13"/>
      <c r="L52" s="13"/>
      <c r="M52" s="13"/>
      <c r="N52" s="13"/>
      <c r="O52" s="13"/>
      <c r="P52" s="13"/>
      <c r="Q52" s="13"/>
      <c r="R52" s="13"/>
      <c r="S52" s="13"/>
      <c r="T52" s="13"/>
      <c r="U52" s="13"/>
      <c r="V52" s="13"/>
      <c r="W52" s="13"/>
      <c r="Y52" s="164" t="s">
        <v>221</v>
      </c>
      <c r="Z52" s="164" t="s">
        <v>220</v>
      </c>
      <c r="AA52" s="166" t="s">
        <v>207</v>
      </c>
      <c r="AB52" s="13"/>
      <c r="AC52" s="13"/>
      <c r="AD52" s="13"/>
      <c r="AE52" s="13"/>
      <c r="AF52" s="13"/>
      <c r="AG52" s="13"/>
      <c r="AH52" s="13"/>
      <c r="AI52" s="13"/>
      <c r="AJ52" s="13"/>
      <c r="AK52" s="13"/>
      <c r="AL52" s="13"/>
      <c r="AM52" s="13"/>
      <c r="AN52" s="13"/>
      <c r="AO52" s="13"/>
      <c r="AP52" s="13"/>
      <c r="AQ52" s="13"/>
      <c r="AR52" s="13"/>
      <c r="AS52" s="13"/>
      <c r="AT52" s="13"/>
      <c r="AU52" s="13"/>
      <c r="AV52" s="13"/>
    </row>
    <row r="53" spans="5:48" ht="15.75" customHeight="1">
      <c r="E53" s="169" t="s">
        <v>9</v>
      </c>
      <c r="F53" s="169" t="s">
        <v>10</v>
      </c>
      <c r="G53" s="169" t="s">
        <v>11</v>
      </c>
      <c r="H53" s="13"/>
      <c r="I53" s="13"/>
      <c r="J53" s="13"/>
      <c r="K53" s="13"/>
      <c r="L53" s="13"/>
      <c r="M53" s="13"/>
      <c r="N53" s="13"/>
      <c r="O53" s="13"/>
      <c r="P53" s="13"/>
      <c r="Q53" s="13"/>
      <c r="R53" s="13"/>
      <c r="S53" s="13"/>
      <c r="T53" s="13"/>
      <c r="U53" s="13"/>
      <c r="V53" s="13"/>
      <c r="W53" s="13"/>
      <c r="X53" s="161" t="s">
        <v>223</v>
      </c>
      <c r="Y53" s="162"/>
      <c r="Z53" s="200" t="s">
        <v>222</v>
      </c>
      <c r="AA53" s="162"/>
      <c r="AB53" s="13"/>
      <c r="AC53" s="13"/>
      <c r="AD53" s="13"/>
      <c r="AE53" s="13"/>
      <c r="AF53" s="13"/>
      <c r="AG53" s="13"/>
      <c r="AH53" s="13"/>
      <c r="AI53" s="13"/>
      <c r="AJ53" s="13"/>
      <c r="AK53" s="13"/>
      <c r="AL53" s="13"/>
      <c r="AM53" s="13"/>
      <c r="AN53" s="13"/>
      <c r="AO53" s="13"/>
      <c r="AP53" s="13"/>
      <c r="AQ53" s="13"/>
      <c r="AR53" s="13"/>
      <c r="AS53" s="13"/>
      <c r="AT53" s="13"/>
      <c r="AU53" s="13"/>
      <c r="AV53" s="13"/>
    </row>
    <row r="54" spans="5:48" ht="15.75" customHeight="1">
      <c r="E54" s="46" t="s">
        <v>227</v>
      </c>
      <c r="F54" s="46"/>
      <c r="G54" s="46"/>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row>
    <row r="55" spans="5:48" ht="15.75" customHeight="1">
      <c r="E55" s="13"/>
      <c r="F55" s="46"/>
      <c r="G55" s="13"/>
      <c r="H55" s="13"/>
      <c r="I55" s="13"/>
      <c r="J55" s="13"/>
      <c r="K55" s="13"/>
      <c r="L55" s="13"/>
      <c r="M55" s="13"/>
      <c r="N55" s="13"/>
      <c r="O55" s="13"/>
      <c r="P55" s="13"/>
      <c r="Q55" s="13"/>
      <c r="R55" s="13"/>
      <c r="S55" s="13"/>
      <c r="T55" s="13"/>
      <c r="U55" s="13"/>
      <c r="V55" s="13"/>
      <c r="W55" s="13"/>
      <c r="X55" s="13"/>
      <c r="Y55" s="13"/>
      <c r="AD55" s="13"/>
      <c r="AE55" s="13"/>
      <c r="AF55" s="13"/>
      <c r="AG55" s="13"/>
      <c r="AH55" s="13"/>
      <c r="AI55" s="13"/>
      <c r="AJ55" s="13"/>
      <c r="AK55" s="13"/>
      <c r="AL55" s="13"/>
      <c r="AM55" s="13"/>
      <c r="AN55" s="13"/>
      <c r="AO55" s="13"/>
      <c r="AP55" s="13"/>
      <c r="AQ55" s="13"/>
      <c r="AR55" s="13"/>
      <c r="AS55" s="13"/>
      <c r="AT55" s="13"/>
      <c r="AU55" s="13"/>
      <c r="AV55" s="13"/>
    </row>
    <row r="56" spans="5:48" ht="13">
      <c r="E56" s="97" t="s">
        <v>228</v>
      </c>
      <c r="F56" s="46">
        <v>9</v>
      </c>
      <c r="G56" s="13"/>
      <c r="H56" s="13"/>
      <c r="I56" s="13"/>
      <c r="J56" s="13"/>
      <c r="K56" s="13"/>
      <c r="L56" s="13"/>
      <c r="M56" s="13"/>
      <c r="N56" s="13"/>
      <c r="O56" s="13"/>
      <c r="P56" s="13"/>
      <c r="Q56" s="13"/>
      <c r="R56" s="13"/>
      <c r="S56" s="13"/>
      <c r="T56" s="13"/>
      <c r="U56" s="13"/>
      <c r="V56" s="13"/>
      <c r="W56" s="13"/>
      <c r="X56" s="13"/>
      <c r="Y56" s="13"/>
      <c r="AA56" s="164" t="s">
        <v>221</v>
      </c>
      <c r="AB56" s="164" t="s">
        <v>220</v>
      </c>
      <c r="AC56" s="166" t="s">
        <v>207</v>
      </c>
      <c r="AD56" s="13"/>
      <c r="AE56" s="13"/>
      <c r="AF56" s="13"/>
      <c r="AG56" s="13"/>
      <c r="AH56" s="13"/>
      <c r="AI56" s="13"/>
      <c r="AJ56" s="13"/>
      <c r="AK56" s="13"/>
      <c r="AL56" s="13"/>
      <c r="AM56" s="13"/>
      <c r="AN56" s="13"/>
      <c r="AO56" s="13"/>
      <c r="AP56" s="13"/>
      <c r="AQ56" s="13"/>
      <c r="AR56" s="13"/>
      <c r="AS56" s="13"/>
      <c r="AT56" s="13"/>
      <c r="AU56" s="13"/>
      <c r="AV56" s="13"/>
    </row>
    <row r="57" spans="5:48" ht="13">
      <c r="E57" s="169" t="s">
        <v>9</v>
      </c>
      <c r="F57" s="169" t="s">
        <v>10</v>
      </c>
      <c r="G57" s="169" t="s">
        <v>11</v>
      </c>
      <c r="H57" s="13"/>
      <c r="I57" s="13"/>
      <c r="J57" s="13"/>
      <c r="K57" s="13"/>
      <c r="L57" s="13"/>
      <c r="M57" s="13"/>
      <c r="N57" s="13"/>
      <c r="O57" s="13"/>
      <c r="P57" s="13"/>
      <c r="Q57" s="13"/>
      <c r="R57" s="13"/>
      <c r="S57" s="13"/>
      <c r="T57" s="13"/>
      <c r="U57" s="13"/>
      <c r="V57" s="13"/>
      <c r="W57" s="13"/>
      <c r="X57" s="13"/>
      <c r="Y57" s="13"/>
      <c r="Z57" s="161" t="s">
        <v>223</v>
      </c>
      <c r="AA57" s="162"/>
      <c r="AB57" s="200" t="s">
        <v>222</v>
      </c>
      <c r="AC57" s="162"/>
      <c r="AD57" s="13"/>
      <c r="AE57" s="13"/>
      <c r="AF57" s="13"/>
      <c r="AG57" s="13"/>
      <c r="AH57" s="13"/>
      <c r="AI57" s="13"/>
      <c r="AJ57" s="13"/>
      <c r="AK57" s="13"/>
      <c r="AL57" s="13"/>
      <c r="AM57" s="13"/>
      <c r="AN57" s="13"/>
      <c r="AO57" s="13"/>
      <c r="AP57" s="13"/>
      <c r="AQ57" s="13"/>
      <c r="AR57" s="13"/>
      <c r="AS57" s="13"/>
      <c r="AT57" s="13"/>
      <c r="AU57" s="13"/>
      <c r="AV57" s="13"/>
    </row>
    <row r="58" spans="5:48" ht="13">
      <c r="E58" s="46" t="s">
        <v>224</v>
      </c>
      <c r="F58" s="46" t="s">
        <v>225</v>
      </c>
      <c r="G58" s="46"/>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row>
    <row r="59" spans="5:48" ht="13">
      <c r="E59" s="13"/>
      <c r="F59" s="46"/>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row>
    <row r="60" spans="5:48" ht="13">
      <c r="E60" s="13"/>
      <c r="F60" s="46"/>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row>
    <row r="61" spans="5:48" ht="13">
      <c r="E61" s="13"/>
      <c r="F61" s="46"/>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row>
    <row r="62" spans="5:48" ht="13">
      <c r="E62" s="13"/>
      <c r="F62" s="46"/>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row>
    <row r="63" spans="5:48" ht="13">
      <c r="E63" s="13"/>
      <c r="F63" s="46"/>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row>
    <row r="64" spans="5:48" ht="13">
      <c r="E64" s="13"/>
      <c r="F64" s="46"/>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row>
    <row r="65" spans="5:48" ht="13">
      <c r="E65" s="13"/>
      <c r="F65" s="46"/>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row>
    <row r="66" spans="5:48" ht="13">
      <c r="E66" s="13"/>
      <c r="F66" s="46"/>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row>
    <row r="67" spans="5:48" ht="13">
      <c r="E67" s="13"/>
      <c r="F67" s="46"/>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row>
    <row r="68" spans="5:48" ht="13">
      <c r="E68" s="13"/>
      <c r="F68" s="46"/>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row>
    <row r="69" spans="5:48" ht="13">
      <c r="E69" s="13"/>
      <c r="F69" s="46"/>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row>
    <row r="70" spans="5:48" ht="13">
      <c r="E70" s="13"/>
      <c r="F70" s="46"/>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row>
    <row r="71" spans="5:48" ht="13">
      <c r="E71" s="13"/>
      <c r="F71" s="46"/>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row>
    <row r="72" spans="5:48" ht="13">
      <c r="E72" s="13"/>
      <c r="F72" s="46"/>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row>
    <row r="73" spans="5:48" ht="13">
      <c r="E73" s="13"/>
      <c r="F73" s="46"/>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row>
    <row r="74" spans="5:48" ht="13">
      <c r="E74" s="13"/>
      <c r="F74" s="46"/>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row>
    <row r="75" spans="5:48" ht="13">
      <c r="E75" s="13"/>
      <c r="F75" s="46"/>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row>
    <row r="76" spans="5:48" ht="13">
      <c r="E76" s="13"/>
      <c r="F76" s="46"/>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row>
    <row r="77" spans="5:48" ht="13">
      <c r="E77" s="13"/>
      <c r="F77" s="46"/>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row>
    <row r="78" spans="5:48" ht="13">
      <c r="E78" s="13"/>
      <c r="F78" s="46"/>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row>
    <row r="79" spans="5:48" ht="13">
      <c r="E79" s="13"/>
      <c r="F79" s="46"/>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row>
    <row r="80" spans="5:48" ht="13">
      <c r="E80" s="13"/>
      <c r="F80" s="46"/>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row>
    <row r="81" spans="5:48" ht="13">
      <c r="E81" s="13"/>
      <c r="F81" s="46"/>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row>
    <row r="82" spans="5:48" ht="13">
      <c r="E82" s="13"/>
      <c r="F82" s="46"/>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row>
    <row r="83" spans="5:48" ht="13">
      <c r="E83" s="13"/>
      <c r="F83" s="46"/>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row>
    <row r="84" spans="5:48" ht="13">
      <c r="E84" s="13"/>
      <c r="F84" s="46"/>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row>
    <row r="85" spans="5:48" ht="13">
      <c r="E85" s="13"/>
      <c r="F85" s="46"/>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row>
    <row r="86" spans="5:48" ht="13">
      <c r="E86" s="13"/>
      <c r="F86" s="46"/>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row>
    <row r="87" spans="5:48" ht="13">
      <c r="E87" s="13"/>
      <c r="F87" s="46"/>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row>
    <row r="88" spans="5:48" ht="13">
      <c r="E88" s="13"/>
      <c r="F88" s="46"/>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row>
    <row r="89" spans="5:48" ht="13">
      <c r="E89" s="13"/>
      <c r="F89" s="46"/>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row>
    <row r="90" spans="5:48" ht="13">
      <c r="E90" s="13"/>
      <c r="F90" s="46"/>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row>
    <row r="91" spans="5:48" ht="13">
      <c r="E91" s="13"/>
      <c r="F91" s="46"/>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row>
    <row r="92" spans="5:48" ht="13">
      <c r="E92" s="13"/>
      <c r="F92" s="46"/>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row>
    <row r="93" spans="5:48" ht="13">
      <c r="E93" s="13"/>
      <c r="F93" s="46"/>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row>
    <row r="94" spans="5:48" ht="13">
      <c r="E94" s="13"/>
      <c r="F94" s="46"/>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row>
    <row r="95" spans="5:48" ht="13">
      <c r="E95" s="13"/>
      <c r="F95" s="46"/>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row>
    <row r="96" spans="5:48" ht="13">
      <c r="E96" s="13"/>
      <c r="F96" s="46"/>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row>
    <row r="97" spans="5:48" ht="13">
      <c r="E97" s="13"/>
      <c r="F97" s="46"/>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row>
    <row r="98" spans="5:48" ht="13">
      <c r="E98" s="13"/>
      <c r="F98" s="46"/>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row>
    <row r="99" spans="5:48" ht="13">
      <c r="E99" s="13"/>
      <c r="F99" s="46"/>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row>
    <row r="100" spans="5:48" ht="13">
      <c r="E100" s="13"/>
      <c r="F100" s="46"/>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row>
    <row r="101" spans="5:48" ht="13">
      <c r="E101" s="13"/>
      <c r="F101" s="46"/>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row>
    <row r="102" spans="5:48" ht="13">
      <c r="E102" s="13"/>
      <c r="F102" s="46"/>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row>
    <row r="103" spans="5:48" ht="13">
      <c r="E103" s="13"/>
      <c r="F103" s="46"/>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row>
    <row r="104" spans="5:48" ht="13">
      <c r="E104" s="13"/>
      <c r="F104" s="46"/>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row>
    <row r="105" spans="5:48" ht="13">
      <c r="E105" s="13"/>
      <c r="F105" s="46"/>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row>
    <row r="106" spans="5:48" ht="13">
      <c r="E106" s="13"/>
      <c r="F106" s="46"/>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row>
    <row r="107" spans="5:48" ht="13">
      <c r="E107" s="13"/>
      <c r="F107" s="46"/>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row>
    <row r="108" spans="5:48" ht="13">
      <c r="E108" s="13"/>
      <c r="F108" s="46"/>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row>
    <row r="109" spans="5:48" ht="13">
      <c r="E109" s="13"/>
      <c r="F109" s="46"/>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row>
    <row r="110" spans="5:48" ht="13">
      <c r="E110" s="13"/>
      <c r="F110" s="46"/>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row>
    <row r="111" spans="5:48" ht="13">
      <c r="E111" s="13"/>
      <c r="F111" s="46"/>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row>
    <row r="112" spans="5:48" ht="13">
      <c r="E112" s="13"/>
      <c r="F112" s="46"/>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row>
    <row r="113" spans="5:48" ht="13">
      <c r="E113" s="13"/>
      <c r="F113" s="46"/>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row>
    <row r="114" spans="5:48" ht="13">
      <c r="E114" s="13"/>
      <c r="F114" s="46"/>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row>
    <row r="115" spans="5:48" ht="13">
      <c r="E115" s="13"/>
      <c r="F115" s="46"/>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row>
    <row r="116" spans="5:48" ht="13">
      <c r="E116" s="13"/>
      <c r="F116" s="46"/>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row>
    <row r="117" spans="5:48" ht="13">
      <c r="E117" s="13"/>
      <c r="F117" s="46"/>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row>
    <row r="118" spans="5:48" ht="13">
      <c r="E118" s="13"/>
      <c r="F118" s="46"/>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row>
    <row r="119" spans="5:48" ht="13">
      <c r="E119" s="13"/>
      <c r="F119" s="46"/>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row>
    <row r="120" spans="5:48" ht="13">
      <c r="E120" s="13"/>
      <c r="F120" s="46"/>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row>
    <row r="121" spans="5:48" ht="13">
      <c r="E121" s="13"/>
      <c r="F121" s="46"/>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row>
    <row r="122" spans="5:48" ht="13">
      <c r="E122" s="13"/>
      <c r="F122" s="46"/>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row>
    <row r="123" spans="5:48" ht="13">
      <c r="E123" s="13"/>
      <c r="F123" s="46"/>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row>
    <row r="124" spans="5:48" ht="13">
      <c r="E124" s="13"/>
      <c r="F124" s="46"/>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row>
    <row r="125" spans="5:48" ht="13">
      <c r="E125" s="13"/>
      <c r="F125" s="46"/>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row>
    <row r="126" spans="5:48" ht="13">
      <c r="E126" s="13"/>
      <c r="F126" s="46"/>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row>
    <row r="127" spans="5:48" ht="13">
      <c r="E127" s="13"/>
      <c r="F127" s="46"/>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row>
    <row r="128" spans="5:48" ht="13">
      <c r="E128" s="13"/>
      <c r="F128" s="46"/>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row>
    <row r="129" spans="5:48" ht="13">
      <c r="E129" s="13"/>
      <c r="F129" s="46"/>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row>
    <row r="130" spans="5:48" ht="13">
      <c r="E130" s="13"/>
      <c r="F130" s="46"/>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row>
    <row r="131" spans="5:48" ht="13">
      <c r="E131" s="13"/>
      <c r="F131" s="46"/>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row>
    <row r="132" spans="5:48" ht="13">
      <c r="E132" s="13"/>
      <c r="F132" s="46"/>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row>
    <row r="133" spans="5:48" ht="13">
      <c r="E133" s="13"/>
      <c r="F133" s="46"/>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row>
    <row r="134" spans="5:48" ht="13">
      <c r="E134" s="13"/>
      <c r="F134" s="46"/>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row>
    <row r="135" spans="5:48" ht="13">
      <c r="E135" s="13"/>
      <c r="F135" s="46"/>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row>
    <row r="136" spans="5:48" ht="13">
      <c r="E136" s="13"/>
      <c r="F136" s="46"/>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row>
    <row r="137" spans="5:48" ht="13">
      <c r="E137" s="13"/>
      <c r="F137" s="46"/>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row>
    <row r="138" spans="5:48" ht="13">
      <c r="E138" s="13"/>
      <c r="F138" s="46"/>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row>
    <row r="139" spans="5:48" ht="13">
      <c r="E139" s="13"/>
      <c r="F139" s="46"/>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row>
    <row r="140" spans="5:48" ht="13">
      <c r="E140" s="13"/>
      <c r="F140" s="46"/>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row>
    <row r="141" spans="5:48" ht="13">
      <c r="E141" s="13"/>
      <c r="F141" s="46"/>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row>
    <row r="142" spans="5:48" ht="13">
      <c r="E142" s="13"/>
      <c r="F142" s="46"/>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row>
    <row r="143" spans="5:48" ht="13">
      <c r="E143" s="13"/>
      <c r="F143" s="46"/>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row>
    <row r="144" spans="5:48" ht="13">
      <c r="E144" s="13"/>
      <c r="F144" s="46"/>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row>
    <row r="145" spans="5:48" ht="13">
      <c r="E145" s="13"/>
      <c r="F145" s="46"/>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row>
    <row r="146" spans="5:48" ht="13">
      <c r="E146" s="13"/>
      <c r="F146" s="46"/>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row>
    <row r="147" spans="5:48" ht="13">
      <c r="E147" s="13"/>
      <c r="F147" s="46"/>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row>
    <row r="148" spans="5:48" ht="13">
      <c r="E148" s="13"/>
      <c r="F148" s="46"/>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row>
    <row r="149" spans="5:48" ht="13">
      <c r="E149" s="13"/>
      <c r="F149" s="46"/>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row>
    <row r="150" spans="5:48" ht="13">
      <c r="E150" s="13"/>
      <c r="F150" s="46"/>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row>
    <row r="151" spans="5:48" ht="13">
      <c r="E151" s="13"/>
      <c r="F151" s="46"/>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row>
    <row r="152" spans="5:48" ht="13">
      <c r="E152" s="13"/>
      <c r="F152" s="46"/>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row>
    <row r="153" spans="5:48" ht="13">
      <c r="E153" s="13"/>
      <c r="F153" s="46"/>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row>
    <row r="154" spans="5:48" ht="13">
      <c r="E154" s="13"/>
      <c r="F154" s="46"/>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row>
    <row r="155" spans="5:48" ht="13">
      <c r="E155" s="13"/>
      <c r="F155" s="46"/>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row>
    <row r="156" spans="5:48" ht="13">
      <c r="E156" s="13"/>
      <c r="F156" s="46"/>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row>
    <row r="157" spans="5:48" ht="13">
      <c r="E157" s="13"/>
      <c r="F157" s="46"/>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row>
    <row r="158" spans="5:48" ht="13">
      <c r="E158" s="13"/>
      <c r="F158" s="46"/>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row>
    <row r="159" spans="5:48" ht="13">
      <c r="E159" s="13"/>
      <c r="F159" s="46"/>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row>
    <row r="160" spans="5:48" ht="13">
      <c r="E160" s="13"/>
      <c r="F160" s="46"/>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row>
    <row r="161" spans="5:48" ht="13">
      <c r="E161" s="13"/>
      <c r="F161" s="46"/>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row>
    <row r="162" spans="5:48" ht="13">
      <c r="E162" s="13"/>
      <c r="F162" s="46"/>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row>
    <row r="163" spans="5:48" ht="13">
      <c r="E163" s="13"/>
      <c r="F163" s="46"/>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row>
    <row r="164" spans="5:48" ht="13">
      <c r="E164" s="13"/>
      <c r="F164" s="46"/>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row>
    <row r="165" spans="5:48" ht="13">
      <c r="E165" s="13"/>
      <c r="F165" s="46"/>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row>
    <row r="166" spans="5:48" ht="13">
      <c r="E166" s="13"/>
      <c r="F166" s="46"/>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row>
    <row r="167" spans="5:48" ht="13">
      <c r="E167" s="13"/>
      <c r="F167" s="46"/>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row>
    <row r="168" spans="5:48" ht="13">
      <c r="E168" s="13"/>
      <c r="F168" s="46"/>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row>
    <row r="169" spans="5:48" ht="13">
      <c r="E169" s="13"/>
      <c r="F169" s="46"/>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row>
    <row r="170" spans="5:48" ht="13">
      <c r="E170" s="13"/>
      <c r="F170" s="46"/>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row>
    <row r="171" spans="5:48" ht="13">
      <c r="E171" s="13"/>
      <c r="F171" s="46"/>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row>
    <row r="172" spans="5:48" ht="13">
      <c r="E172" s="13"/>
      <c r="F172" s="46"/>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row>
    <row r="173" spans="5:48" ht="13">
      <c r="E173" s="13"/>
      <c r="F173" s="46"/>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row>
    <row r="174" spans="5:48" ht="13">
      <c r="E174" s="13"/>
      <c r="F174" s="46"/>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row>
    <row r="175" spans="5:48" ht="13">
      <c r="E175" s="13"/>
      <c r="F175" s="46"/>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row>
    <row r="176" spans="5:48" ht="13">
      <c r="E176" s="13"/>
      <c r="F176" s="46"/>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row>
    <row r="177" spans="5:48" ht="13">
      <c r="E177" s="13"/>
      <c r="F177" s="46"/>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row>
    <row r="178" spans="5:48" ht="13">
      <c r="E178" s="13"/>
      <c r="F178" s="46"/>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row>
    <row r="179" spans="5:48" ht="13">
      <c r="E179" s="13"/>
      <c r="F179" s="46"/>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row>
    <row r="180" spans="5:48" ht="13">
      <c r="E180" s="13"/>
      <c r="F180" s="46"/>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row>
    <row r="181" spans="5:48" ht="13">
      <c r="E181" s="13"/>
      <c r="F181" s="46"/>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row>
    <row r="182" spans="5:48" ht="13">
      <c r="E182" s="13"/>
      <c r="F182" s="46"/>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row>
    <row r="183" spans="5:48" ht="13">
      <c r="E183" s="13"/>
      <c r="F183" s="46"/>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row>
    <row r="184" spans="5:48" ht="13">
      <c r="E184" s="13"/>
      <c r="F184" s="46"/>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row>
    <row r="185" spans="5:48" ht="13">
      <c r="E185" s="13"/>
      <c r="F185" s="46"/>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row>
    <row r="186" spans="5:48" ht="13">
      <c r="E186" s="13"/>
      <c r="F186" s="46"/>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row>
    <row r="187" spans="5:48" ht="13">
      <c r="E187" s="13"/>
      <c r="F187" s="46"/>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row>
    <row r="188" spans="5:48" ht="13">
      <c r="E188" s="13"/>
      <c r="F188" s="46"/>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row>
    <row r="189" spans="5:48" ht="13">
      <c r="E189" s="13"/>
      <c r="F189" s="46"/>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row>
    <row r="190" spans="5:48" ht="13">
      <c r="E190" s="13"/>
      <c r="F190" s="46"/>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row>
    <row r="191" spans="5:48" ht="13">
      <c r="E191" s="13"/>
      <c r="F191" s="46"/>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row>
    <row r="192" spans="5:48" ht="13">
      <c r="E192" s="13"/>
      <c r="F192" s="46"/>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row>
    <row r="193" spans="5:48" ht="13">
      <c r="E193" s="13"/>
      <c r="F193" s="46"/>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row>
    <row r="194" spans="5:48" ht="13">
      <c r="E194" s="13"/>
      <c r="F194" s="46"/>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row>
    <row r="195" spans="5:48" ht="13">
      <c r="E195" s="13"/>
      <c r="F195" s="46"/>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row>
    <row r="196" spans="5:48" ht="13">
      <c r="E196" s="13"/>
      <c r="F196" s="46"/>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row>
    <row r="197" spans="5:48" ht="13">
      <c r="E197" s="13"/>
      <c r="F197" s="46"/>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row>
    <row r="198" spans="5:48" ht="13">
      <c r="E198" s="13"/>
      <c r="F198" s="46"/>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row>
    <row r="199" spans="5:48" ht="13">
      <c r="E199" s="13"/>
      <c r="F199" s="46"/>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row>
    <row r="200" spans="5:48" ht="13">
      <c r="E200" s="13"/>
      <c r="F200" s="46"/>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row>
    <row r="201" spans="5:48" ht="13">
      <c r="E201" s="13"/>
      <c r="F201" s="46"/>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row>
    <row r="202" spans="5:48" ht="13">
      <c r="E202" s="13"/>
      <c r="F202" s="46"/>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row>
    <row r="203" spans="5:48" ht="13">
      <c r="E203" s="13"/>
      <c r="F203" s="46"/>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row>
    <row r="204" spans="5:48" ht="13">
      <c r="E204" s="13"/>
      <c r="F204" s="46"/>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row>
    <row r="205" spans="5:48" ht="13">
      <c r="E205" s="13"/>
      <c r="F205" s="46"/>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row>
    <row r="206" spans="5:48" ht="13">
      <c r="E206" s="13"/>
      <c r="F206" s="46"/>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row>
    <row r="207" spans="5:48" ht="13">
      <c r="E207" s="13"/>
      <c r="F207" s="46"/>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row>
    <row r="208" spans="5:48" ht="13">
      <c r="E208" s="13"/>
      <c r="F208" s="46"/>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row>
    <row r="209" spans="5:48" ht="13">
      <c r="E209" s="13"/>
      <c r="F209" s="46"/>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row>
    <row r="210" spans="5:48" ht="13">
      <c r="E210" s="13"/>
      <c r="F210" s="46"/>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row>
    <row r="211" spans="5:48" ht="13">
      <c r="E211" s="13"/>
      <c r="F211" s="46"/>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row>
    <row r="212" spans="5:48" ht="13">
      <c r="E212" s="13"/>
      <c r="F212" s="46"/>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row>
    <row r="213" spans="5:48" ht="13">
      <c r="E213" s="13"/>
      <c r="F213" s="46"/>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row>
    <row r="214" spans="5:48" ht="13">
      <c r="E214" s="13"/>
      <c r="F214" s="46"/>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row>
    <row r="215" spans="5:48" ht="13">
      <c r="E215" s="13"/>
      <c r="F215" s="46"/>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row>
    <row r="216" spans="5:48" ht="13">
      <c r="E216" s="13"/>
      <c r="F216" s="46"/>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row>
    <row r="217" spans="5:48" ht="13">
      <c r="E217" s="13"/>
      <c r="F217" s="46"/>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row>
    <row r="218" spans="5:48" ht="13">
      <c r="E218" s="13"/>
      <c r="F218" s="46"/>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row>
    <row r="219" spans="5:48" ht="13">
      <c r="E219" s="13"/>
      <c r="F219" s="46"/>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row>
    <row r="220" spans="5:48" ht="13">
      <c r="E220" s="13"/>
      <c r="F220" s="46"/>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row>
    <row r="221" spans="5:48" ht="13">
      <c r="E221" s="13"/>
      <c r="F221" s="46"/>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row>
    <row r="222" spans="5:48" ht="13">
      <c r="E222" s="13"/>
      <c r="F222" s="46"/>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row>
    <row r="223" spans="5:48" ht="13">
      <c r="E223" s="13"/>
      <c r="F223" s="46"/>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row>
    <row r="224" spans="5:48" ht="13">
      <c r="E224" s="13"/>
      <c r="F224" s="46"/>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row>
    <row r="225" spans="5:48" ht="13">
      <c r="E225" s="13"/>
      <c r="F225" s="46"/>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row>
    <row r="226" spans="5:48" ht="13">
      <c r="E226" s="13"/>
      <c r="F226" s="46"/>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row>
    <row r="227" spans="5:48" ht="13">
      <c r="E227" s="13"/>
      <c r="F227" s="46"/>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row>
    <row r="228" spans="5:48" ht="13">
      <c r="E228" s="13"/>
      <c r="F228" s="46"/>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row>
    <row r="229" spans="5:48" ht="13">
      <c r="E229" s="13"/>
      <c r="F229" s="46"/>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row>
    <row r="230" spans="5:48" ht="13">
      <c r="E230" s="13"/>
      <c r="F230" s="46"/>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row>
    <row r="231" spans="5:48" ht="13">
      <c r="E231" s="13"/>
      <c r="F231" s="46"/>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row>
    <row r="232" spans="5:48" ht="13">
      <c r="E232" s="13"/>
      <c r="F232" s="46"/>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row>
    <row r="233" spans="5:48" ht="13">
      <c r="E233" s="13"/>
      <c r="F233" s="46"/>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row>
    <row r="234" spans="5:48" ht="13">
      <c r="E234" s="13"/>
      <c r="F234" s="46"/>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row>
    <row r="235" spans="5:48" ht="13">
      <c r="E235" s="13"/>
      <c r="F235" s="46"/>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row>
    <row r="236" spans="5:48" ht="13">
      <c r="E236" s="13"/>
      <c r="F236" s="46"/>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row>
    <row r="237" spans="5:48" ht="13">
      <c r="E237" s="13"/>
      <c r="F237" s="46"/>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row>
    <row r="238" spans="5:48" ht="13">
      <c r="E238" s="13"/>
      <c r="F238" s="46"/>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row>
    <row r="239" spans="5:48" ht="13">
      <c r="E239" s="13"/>
      <c r="F239" s="46"/>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row>
    <row r="240" spans="5:48" ht="13">
      <c r="E240" s="13"/>
      <c r="F240" s="46"/>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row>
    <row r="241" spans="5:48" ht="13">
      <c r="E241" s="13"/>
      <c r="F241" s="46"/>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row>
    <row r="242" spans="5:48" ht="13">
      <c r="E242" s="13"/>
      <c r="F242" s="46"/>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row>
    <row r="243" spans="5:48" ht="13">
      <c r="E243" s="13"/>
      <c r="F243" s="46"/>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row>
    <row r="244" spans="5:48" ht="13">
      <c r="E244" s="13"/>
      <c r="F244" s="46"/>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row>
    <row r="245" spans="5:48" ht="13">
      <c r="E245" s="13"/>
      <c r="F245" s="46"/>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row>
    <row r="246" spans="5:48" ht="13">
      <c r="E246" s="13"/>
      <c r="F246" s="46"/>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row>
    <row r="247" spans="5:48" ht="13">
      <c r="E247" s="13"/>
      <c r="F247" s="46"/>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row>
    <row r="248" spans="5:48" ht="13">
      <c r="E248" s="13"/>
      <c r="F248" s="46"/>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row>
    <row r="249" spans="5:48" ht="13">
      <c r="E249" s="13"/>
      <c r="F249" s="46"/>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row>
    <row r="250" spans="5:48" ht="13">
      <c r="E250" s="13"/>
      <c r="F250" s="46"/>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row>
    <row r="251" spans="5:48" ht="13">
      <c r="E251" s="13"/>
      <c r="F251" s="46"/>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row>
    <row r="252" spans="5:48" ht="13">
      <c r="E252" s="13"/>
      <c r="F252" s="46"/>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row>
    <row r="253" spans="5:48" ht="13">
      <c r="E253" s="13"/>
      <c r="F253" s="46"/>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row>
    <row r="254" spans="5:48" ht="13">
      <c r="E254" s="13"/>
      <c r="F254" s="46"/>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row>
    <row r="255" spans="5:48" ht="13">
      <c r="E255" s="13"/>
      <c r="F255" s="46"/>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row>
    <row r="256" spans="5:48" ht="13">
      <c r="E256" s="13"/>
      <c r="F256" s="46"/>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row>
    <row r="257" spans="5:48" ht="13">
      <c r="E257" s="13"/>
      <c r="F257" s="46"/>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row>
    <row r="258" spans="5:48" ht="13">
      <c r="E258" s="13"/>
      <c r="F258" s="46"/>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row>
    <row r="259" spans="5:48" ht="13">
      <c r="E259" s="13"/>
      <c r="F259" s="46"/>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row>
    <row r="260" spans="5:48" ht="13">
      <c r="E260" s="13"/>
      <c r="F260" s="46"/>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row>
    <row r="261" spans="5:48" ht="13">
      <c r="E261" s="13"/>
      <c r="F261" s="46"/>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row>
    <row r="262" spans="5:48" ht="13">
      <c r="E262" s="13"/>
      <c r="F262" s="46"/>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row>
    <row r="263" spans="5:48" ht="13">
      <c r="E263" s="13"/>
      <c r="F263" s="46"/>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row>
    <row r="264" spans="5:48" ht="13">
      <c r="E264" s="13"/>
      <c r="F264" s="46"/>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row>
    <row r="265" spans="5:48" ht="13">
      <c r="E265" s="13"/>
      <c r="F265" s="46"/>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row>
    <row r="266" spans="5:48" ht="13">
      <c r="E266" s="13"/>
      <c r="F266" s="46"/>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row>
    <row r="267" spans="5:48" ht="13">
      <c r="E267" s="13"/>
      <c r="F267" s="46"/>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row>
    <row r="268" spans="5:48" ht="13">
      <c r="E268" s="13"/>
      <c r="F268" s="46"/>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row>
    <row r="269" spans="5:48" ht="13">
      <c r="E269" s="13"/>
      <c r="F269" s="46"/>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row>
    <row r="270" spans="5:48" ht="13">
      <c r="E270" s="13"/>
      <c r="F270" s="46"/>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row>
    <row r="271" spans="5:48" ht="13">
      <c r="E271" s="13"/>
      <c r="F271" s="46"/>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row>
    <row r="272" spans="5:48" ht="13">
      <c r="E272" s="13"/>
      <c r="F272" s="46"/>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row>
    <row r="273" spans="5:48" ht="13">
      <c r="E273" s="13"/>
      <c r="F273" s="46"/>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row>
    <row r="274" spans="5:48" ht="13">
      <c r="E274" s="13"/>
      <c r="F274" s="46"/>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row>
    <row r="275" spans="5:48" ht="13">
      <c r="E275" s="13"/>
      <c r="F275" s="46"/>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row>
    <row r="276" spans="5:48" ht="13">
      <c r="E276" s="13"/>
      <c r="F276" s="46"/>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row>
    <row r="277" spans="5:48" ht="13">
      <c r="E277" s="13"/>
      <c r="F277" s="46"/>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row>
    <row r="278" spans="5:48" ht="13">
      <c r="E278" s="13"/>
      <c r="F278" s="46"/>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row>
    <row r="279" spans="5:48" ht="13">
      <c r="E279" s="13"/>
      <c r="F279" s="46"/>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row>
    <row r="280" spans="5:48" ht="13">
      <c r="E280" s="13"/>
      <c r="F280" s="46"/>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row>
    <row r="281" spans="5:48" ht="13">
      <c r="E281" s="13"/>
      <c r="F281" s="46"/>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row>
    <row r="282" spans="5:48" ht="13">
      <c r="E282" s="13"/>
      <c r="F282" s="46"/>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row>
    <row r="283" spans="5:48" ht="13">
      <c r="E283" s="13"/>
      <c r="F283" s="46"/>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row>
    <row r="284" spans="5:48" ht="13">
      <c r="E284" s="13"/>
      <c r="F284" s="46"/>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row>
    <row r="285" spans="5:48" ht="13">
      <c r="E285" s="13"/>
      <c r="F285" s="46"/>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row>
    <row r="286" spans="5:48" ht="13">
      <c r="E286" s="13"/>
      <c r="F286" s="46"/>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row>
    <row r="287" spans="5:48" ht="13">
      <c r="E287" s="13"/>
      <c r="F287" s="46"/>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row>
    <row r="288" spans="5:48" ht="13">
      <c r="E288" s="13"/>
      <c r="F288" s="46"/>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row>
    <row r="289" spans="5:48" ht="13">
      <c r="E289" s="13"/>
      <c r="F289" s="46"/>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row>
    <row r="290" spans="5:48" ht="13">
      <c r="E290" s="13"/>
      <c r="F290" s="46"/>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row>
    <row r="291" spans="5:48" ht="13">
      <c r="E291" s="13"/>
      <c r="F291" s="46"/>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row>
    <row r="292" spans="5:48" ht="13">
      <c r="E292" s="13"/>
      <c r="F292" s="46"/>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row>
    <row r="293" spans="5:48" ht="13">
      <c r="E293" s="13"/>
      <c r="F293" s="46"/>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row>
    <row r="294" spans="5:48" ht="13">
      <c r="E294" s="13"/>
      <c r="F294" s="46"/>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row>
    <row r="295" spans="5:48" ht="13">
      <c r="E295" s="13"/>
      <c r="F295" s="46"/>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row>
    <row r="296" spans="5:48" ht="13">
      <c r="E296" s="13"/>
      <c r="F296" s="46"/>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row>
    <row r="297" spans="5:48" ht="13">
      <c r="E297" s="13"/>
      <c r="F297" s="46"/>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row>
    <row r="298" spans="5:48" ht="13">
      <c r="E298" s="13"/>
      <c r="F298" s="46"/>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row>
    <row r="299" spans="5:48" ht="13">
      <c r="E299" s="13"/>
      <c r="F299" s="46"/>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row>
    <row r="300" spans="5:48" ht="13">
      <c r="E300" s="13"/>
      <c r="F300" s="46"/>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row>
    <row r="301" spans="5:48" ht="13">
      <c r="E301" s="13"/>
      <c r="F301" s="46"/>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row>
    <row r="302" spans="5:48" ht="13">
      <c r="E302" s="13"/>
      <c r="F302" s="46"/>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row>
    <row r="303" spans="5:48" ht="13">
      <c r="E303" s="13"/>
      <c r="F303" s="46"/>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row>
    <row r="304" spans="5:48" ht="13">
      <c r="E304" s="13"/>
      <c r="F304" s="46"/>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row>
    <row r="305" spans="5:48" ht="13">
      <c r="E305" s="13"/>
      <c r="F305" s="46"/>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row>
    <row r="306" spans="5:48" ht="13">
      <c r="E306" s="13"/>
      <c r="F306" s="46"/>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row>
    <row r="307" spans="5:48" ht="13">
      <c r="E307" s="13"/>
      <c r="F307" s="46"/>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row>
    <row r="308" spans="5:48" ht="13">
      <c r="E308" s="13"/>
      <c r="F308" s="46"/>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row>
    <row r="309" spans="5:48" ht="13">
      <c r="E309" s="13"/>
      <c r="F309" s="46"/>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row>
    <row r="310" spans="5:48" ht="13">
      <c r="E310" s="13"/>
      <c r="F310" s="46"/>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row>
    <row r="311" spans="5:48" ht="13">
      <c r="E311" s="13"/>
      <c r="F311" s="46"/>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row>
    <row r="312" spans="5:48" ht="13">
      <c r="E312" s="13"/>
      <c r="F312" s="46"/>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row>
    <row r="313" spans="5:48" ht="13">
      <c r="E313" s="13"/>
      <c r="F313" s="46"/>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row>
    <row r="314" spans="5:48" ht="13">
      <c r="E314" s="13"/>
      <c r="F314" s="46"/>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row>
    <row r="315" spans="5:48" ht="13">
      <c r="E315" s="13"/>
      <c r="F315" s="46"/>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row>
    <row r="316" spans="5:48" ht="13">
      <c r="E316" s="13"/>
      <c r="F316" s="46"/>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row>
    <row r="317" spans="5:48" ht="13">
      <c r="E317" s="13"/>
      <c r="F317" s="46"/>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row>
    <row r="318" spans="5:48" ht="13">
      <c r="E318" s="13"/>
      <c r="F318" s="46"/>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row>
    <row r="319" spans="5:48" ht="13">
      <c r="E319" s="13"/>
      <c r="F319" s="46"/>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row>
    <row r="320" spans="5:48" ht="13">
      <c r="E320" s="13"/>
      <c r="F320" s="46"/>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row>
    <row r="321" spans="5:48" ht="13">
      <c r="E321" s="13"/>
      <c r="F321" s="46"/>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row>
    <row r="322" spans="5:48" ht="13">
      <c r="E322" s="13"/>
      <c r="F322" s="46"/>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row>
    <row r="323" spans="5:48" ht="13">
      <c r="E323" s="13"/>
      <c r="F323" s="46"/>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row>
    <row r="324" spans="5:48" ht="13">
      <c r="E324" s="13"/>
      <c r="F324" s="46"/>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row>
    <row r="325" spans="5:48" ht="13">
      <c r="E325" s="13"/>
      <c r="F325" s="46"/>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row>
    <row r="326" spans="5:48" ht="13">
      <c r="E326" s="13"/>
      <c r="F326" s="46"/>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row>
    <row r="327" spans="5:48" ht="13">
      <c r="E327" s="13"/>
      <c r="F327" s="46"/>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row>
    <row r="328" spans="5:48" ht="13">
      <c r="E328" s="13"/>
      <c r="F328" s="46"/>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row>
    <row r="329" spans="5:48" ht="13">
      <c r="E329" s="13"/>
      <c r="F329" s="46"/>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row>
    <row r="330" spans="5:48" ht="13">
      <c r="E330" s="13"/>
      <c r="F330" s="46"/>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row>
    <row r="331" spans="5:48" ht="13">
      <c r="E331" s="13"/>
      <c r="F331" s="46"/>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row>
    <row r="332" spans="5:48" ht="13">
      <c r="E332" s="13"/>
      <c r="F332" s="46"/>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row>
    <row r="333" spans="5:48" ht="13">
      <c r="E333" s="13"/>
      <c r="F333" s="46"/>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row>
    <row r="334" spans="5:48" ht="13">
      <c r="E334" s="13"/>
      <c r="F334" s="46"/>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row>
    <row r="335" spans="5:48" ht="13">
      <c r="E335" s="13"/>
      <c r="F335" s="46"/>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row>
    <row r="336" spans="5:48" ht="13">
      <c r="E336" s="13"/>
      <c r="F336" s="46"/>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row>
    <row r="337" spans="5:48" ht="13">
      <c r="E337" s="13"/>
      <c r="F337" s="46"/>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row>
    <row r="338" spans="5:48" ht="13">
      <c r="E338" s="13"/>
      <c r="F338" s="46"/>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row>
    <row r="339" spans="5:48" ht="13">
      <c r="E339" s="13"/>
      <c r="F339" s="46"/>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row>
    <row r="340" spans="5:48" ht="13">
      <c r="E340" s="13"/>
      <c r="F340" s="46"/>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row>
    <row r="341" spans="5:48" ht="13">
      <c r="E341" s="13"/>
      <c r="F341" s="46"/>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row>
    <row r="342" spans="5:48" ht="13">
      <c r="E342" s="13"/>
      <c r="F342" s="46"/>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row>
    <row r="343" spans="5:48" ht="13">
      <c r="E343" s="13"/>
      <c r="F343" s="46"/>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row>
    <row r="344" spans="5:48" ht="13">
      <c r="E344" s="13"/>
      <c r="F344" s="46"/>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row>
    <row r="345" spans="5:48" ht="13">
      <c r="E345" s="13"/>
      <c r="F345" s="46"/>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row>
    <row r="346" spans="5:48" ht="13">
      <c r="E346" s="13"/>
      <c r="F346" s="46"/>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row>
    <row r="347" spans="5:48" ht="13">
      <c r="E347" s="13"/>
      <c r="F347" s="46"/>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row>
    <row r="348" spans="5:48" ht="13">
      <c r="E348" s="13"/>
      <c r="F348" s="46"/>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row>
    <row r="349" spans="5:48" ht="13">
      <c r="E349" s="13"/>
      <c r="F349" s="46"/>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row>
    <row r="350" spans="5:48" ht="13">
      <c r="E350" s="13"/>
      <c r="F350" s="46"/>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row>
    <row r="351" spans="5:48" ht="13">
      <c r="E351" s="13"/>
      <c r="F351" s="46"/>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row>
    <row r="352" spans="5:48" ht="13">
      <c r="E352" s="13"/>
      <c r="F352" s="46"/>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row>
    <row r="353" spans="5:48" ht="13">
      <c r="E353" s="13"/>
      <c r="F353" s="46"/>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row>
    <row r="354" spans="5:48" ht="13">
      <c r="E354" s="13"/>
      <c r="F354" s="46"/>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row>
    <row r="355" spans="5:48" ht="13">
      <c r="E355" s="13"/>
      <c r="F355" s="46"/>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row>
    <row r="356" spans="5:48" ht="13">
      <c r="E356" s="13"/>
      <c r="F356" s="46"/>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row>
    <row r="357" spans="5:48" ht="13">
      <c r="E357" s="13"/>
      <c r="F357" s="46"/>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row>
    <row r="358" spans="5:48" ht="13">
      <c r="E358" s="13"/>
      <c r="F358" s="46"/>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row>
    <row r="359" spans="5:48" ht="13">
      <c r="E359" s="13"/>
      <c r="F359" s="46"/>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row>
    <row r="360" spans="5:48" ht="13">
      <c r="E360" s="13"/>
      <c r="F360" s="46"/>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row>
    <row r="361" spans="5:48" ht="13">
      <c r="E361" s="13"/>
      <c r="F361" s="46"/>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row>
    <row r="362" spans="5:48" ht="13">
      <c r="E362" s="13"/>
      <c r="F362" s="46"/>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row>
    <row r="363" spans="5:48" ht="13">
      <c r="E363" s="13"/>
      <c r="F363" s="46"/>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row>
    <row r="364" spans="5:48" ht="13">
      <c r="E364" s="13"/>
      <c r="F364" s="46"/>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row>
    <row r="365" spans="5:48" ht="13">
      <c r="E365" s="13"/>
      <c r="F365" s="46"/>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row>
    <row r="366" spans="5:48" ht="13">
      <c r="E366" s="13"/>
      <c r="F366" s="46"/>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row>
    <row r="367" spans="5:48" ht="13">
      <c r="E367" s="13"/>
      <c r="F367" s="46"/>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row>
    <row r="368" spans="5:48" ht="13">
      <c r="E368" s="13"/>
      <c r="F368" s="46"/>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row>
    <row r="369" spans="5:48" ht="13">
      <c r="E369" s="13"/>
      <c r="F369" s="46"/>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row>
    <row r="370" spans="5:48" ht="13">
      <c r="E370" s="13"/>
      <c r="F370" s="46"/>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row>
    <row r="371" spans="5:48" ht="13">
      <c r="E371" s="13"/>
      <c r="F371" s="46"/>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row>
    <row r="372" spans="5:48" ht="13">
      <c r="E372" s="13"/>
      <c r="F372" s="46"/>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row>
    <row r="373" spans="5:48" ht="13">
      <c r="E373" s="13"/>
      <c r="F373" s="46"/>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row>
    <row r="374" spans="5:48" ht="13">
      <c r="E374" s="13"/>
      <c r="F374" s="46"/>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row>
    <row r="375" spans="5:48" ht="13">
      <c r="E375" s="13"/>
      <c r="F375" s="46"/>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row>
    <row r="376" spans="5:48" ht="13">
      <c r="E376" s="13"/>
      <c r="F376" s="46"/>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row>
    <row r="377" spans="5:48" ht="13">
      <c r="E377" s="13"/>
      <c r="F377" s="46"/>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row>
    <row r="378" spans="5:48" ht="13">
      <c r="E378" s="13"/>
      <c r="F378" s="46"/>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row>
    <row r="379" spans="5:48" ht="13">
      <c r="E379" s="13"/>
      <c r="F379" s="46"/>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row>
    <row r="380" spans="5:48" ht="13">
      <c r="E380" s="13"/>
      <c r="F380" s="46"/>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row>
    <row r="381" spans="5:48" ht="13">
      <c r="E381" s="13"/>
      <c r="F381" s="46"/>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row>
    <row r="382" spans="5:48" ht="13">
      <c r="E382" s="13"/>
      <c r="F382" s="46"/>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row>
    <row r="383" spans="5:48" ht="13">
      <c r="E383" s="13"/>
      <c r="F383" s="46"/>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row>
    <row r="384" spans="5:48" ht="13">
      <c r="E384" s="13"/>
      <c r="F384" s="46"/>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row>
    <row r="385" spans="5:48" ht="13">
      <c r="E385" s="13"/>
      <c r="F385" s="46"/>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row>
    <row r="386" spans="5:48" ht="13">
      <c r="E386" s="13"/>
      <c r="F386" s="46"/>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row>
    <row r="387" spans="5:48" ht="13">
      <c r="E387" s="13"/>
      <c r="F387" s="46"/>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row>
    <row r="388" spans="5:48" ht="13">
      <c r="E388" s="13"/>
      <c r="F388" s="46"/>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row>
    <row r="389" spans="5:48" ht="13">
      <c r="E389" s="13"/>
      <c r="F389" s="46"/>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row>
    <row r="390" spans="5:48" ht="13">
      <c r="E390" s="13"/>
      <c r="F390" s="46"/>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row>
    <row r="391" spans="5:48" ht="13">
      <c r="E391" s="13"/>
      <c r="F391" s="46"/>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row>
    <row r="392" spans="5:48" ht="13">
      <c r="E392" s="13"/>
      <c r="F392" s="46"/>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row>
    <row r="393" spans="5:48" ht="13">
      <c r="E393" s="13"/>
      <c r="F393" s="46"/>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row>
    <row r="394" spans="5:48" ht="13">
      <c r="E394" s="13"/>
      <c r="F394" s="46"/>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row>
    <row r="395" spans="5:48" ht="13">
      <c r="E395" s="13"/>
      <c r="F395" s="46"/>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row>
    <row r="396" spans="5:48" ht="13">
      <c r="E396" s="13"/>
      <c r="F396" s="46"/>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row>
    <row r="397" spans="5:48" ht="13">
      <c r="E397" s="13"/>
      <c r="F397" s="46"/>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row>
    <row r="398" spans="5:48" ht="13">
      <c r="E398" s="13"/>
      <c r="F398" s="46"/>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row>
    <row r="399" spans="5:48" ht="13">
      <c r="E399" s="13"/>
      <c r="F399" s="46"/>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row>
    <row r="400" spans="5:48" ht="13">
      <c r="E400" s="13"/>
      <c r="F400" s="46"/>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row>
    <row r="401" spans="5:48" ht="13">
      <c r="E401" s="13"/>
      <c r="F401" s="46"/>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row>
    <row r="402" spans="5:48" ht="13">
      <c r="E402" s="13"/>
      <c r="F402" s="46"/>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row>
    <row r="403" spans="5:48" ht="13">
      <c r="E403" s="13"/>
      <c r="F403" s="46"/>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row>
    <row r="404" spans="5:48" ht="13">
      <c r="E404" s="13"/>
      <c r="F404" s="46"/>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row>
    <row r="405" spans="5:48" ht="13">
      <c r="E405" s="13"/>
      <c r="F405" s="46"/>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row>
    <row r="406" spans="5:48" ht="13">
      <c r="E406" s="13"/>
      <c r="F406" s="46"/>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row>
    <row r="407" spans="5:48" ht="13">
      <c r="E407" s="13"/>
      <c r="F407" s="46"/>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row>
    <row r="408" spans="5:48" ht="13">
      <c r="E408" s="13"/>
      <c r="F408" s="46"/>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row>
    <row r="409" spans="5:48" ht="13">
      <c r="E409" s="13"/>
      <c r="F409" s="46"/>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row>
    <row r="410" spans="5:48" ht="13">
      <c r="E410" s="13"/>
      <c r="F410" s="46"/>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row>
    <row r="411" spans="5:48" ht="13">
      <c r="E411" s="13"/>
      <c r="F411" s="46"/>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row>
    <row r="412" spans="5:48" ht="13">
      <c r="E412" s="13"/>
      <c r="F412" s="46"/>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row>
    <row r="413" spans="5:48" ht="13">
      <c r="E413" s="13"/>
      <c r="F413" s="46"/>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row>
    <row r="414" spans="5:48" ht="13">
      <c r="E414" s="13"/>
      <c r="F414" s="46"/>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row>
    <row r="415" spans="5:48" ht="13">
      <c r="E415" s="13"/>
      <c r="F415" s="46"/>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row>
    <row r="416" spans="5:48" ht="13">
      <c r="E416" s="13"/>
      <c r="F416" s="46"/>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row>
    <row r="417" spans="5:48" ht="13">
      <c r="E417" s="13"/>
      <c r="F417" s="46"/>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row>
    <row r="418" spans="5:48" ht="13">
      <c r="E418" s="13"/>
      <c r="F418" s="46"/>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row>
    <row r="419" spans="5:48" ht="13">
      <c r="E419" s="13"/>
      <c r="F419" s="46"/>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row>
    <row r="420" spans="5:48" ht="13">
      <c r="E420" s="13"/>
      <c r="F420" s="46"/>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row>
    <row r="421" spans="5:48" ht="13">
      <c r="E421" s="13"/>
      <c r="F421" s="46"/>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row>
    <row r="422" spans="5:48" ht="13">
      <c r="E422" s="13"/>
      <c r="F422" s="46"/>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row>
    <row r="423" spans="5:48" ht="13">
      <c r="E423" s="13"/>
      <c r="F423" s="46"/>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row>
    <row r="424" spans="5:48" ht="13">
      <c r="E424" s="13"/>
      <c r="F424" s="46"/>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row>
    <row r="425" spans="5:48" ht="13">
      <c r="E425" s="13"/>
      <c r="F425" s="46"/>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row>
    <row r="426" spans="5:48" ht="13">
      <c r="E426" s="13"/>
      <c r="F426" s="46"/>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row>
    <row r="427" spans="5:48" ht="13">
      <c r="E427" s="13"/>
      <c r="F427" s="46"/>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row>
    <row r="428" spans="5:48" ht="13">
      <c r="E428" s="13"/>
      <c r="F428" s="46"/>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row>
    <row r="429" spans="5:48" ht="13">
      <c r="E429" s="13"/>
      <c r="F429" s="46"/>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row>
    <row r="430" spans="5:48" ht="13">
      <c r="E430" s="13"/>
      <c r="F430" s="46"/>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row>
    <row r="431" spans="5:48" ht="13">
      <c r="E431" s="13"/>
      <c r="F431" s="46"/>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row>
    <row r="432" spans="5:48" ht="13">
      <c r="E432" s="13"/>
      <c r="F432" s="46"/>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row>
    <row r="433" spans="5:48" ht="13">
      <c r="E433" s="13"/>
      <c r="F433" s="46"/>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row>
    <row r="434" spans="5:48" ht="13">
      <c r="E434" s="13"/>
      <c r="F434" s="46"/>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row>
    <row r="435" spans="5:48" ht="13">
      <c r="E435" s="13"/>
      <c r="F435" s="46"/>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row>
    <row r="436" spans="5:48" ht="13">
      <c r="E436" s="13"/>
      <c r="F436" s="46"/>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row>
    <row r="437" spans="5:48" ht="13">
      <c r="E437" s="13"/>
      <c r="F437" s="46"/>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row>
    <row r="438" spans="5:48" ht="13">
      <c r="E438" s="13"/>
      <c r="F438" s="46"/>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row>
    <row r="439" spans="5:48" ht="13">
      <c r="E439" s="13"/>
      <c r="F439" s="46"/>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row>
    <row r="440" spans="5:48" ht="13">
      <c r="E440" s="13"/>
      <c r="F440" s="46"/>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row>
    <row r="441" spans="5:48" ht="13">
      <c r="E441" s="13"/>
      <c r="F441" s="46"/>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row>
    <row r="442" spans="5:48" ht="13">
      <c r="E442" s="13"/>
      <c r="F442" s="46"/>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row>
    <row r="443" spans="5:48" ht="13">
      <c r="E443" s="13"/>
      <c r="F443" s="46"/>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row>
    <row r="444" spans="5:48" ht="13">
      <c r="E444" s="13"/>
      <c r="F444" s="46"/>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row>
    <row r="445" spans="5:48" ht="13">
      <c r="E445" s="13"/>
      <c r="F445" s="46"/>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row>
    <row r="446" spans="5:48" ht="13">
      <c r="E446" s="13"/>
      <c r="F446" s="46"/>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row>
    <row r="447" spans="5:48" ht="13">
      <c r="E447" s="13"/>
      <c r="F447" s="46"/>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row>
    <row r="448" spans="5:48" ht="13">
      <c r="E448" s="13"/>
      <c r="F448" s="46"/>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row>
    <row r="449" spans="5:48" ht="13">
      <c r="E449" s="13"/>
      <c r="F449" s="46"/>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row>
    <row r="450" spans="5:48" ht="13">
      <c r="E450" s="13"/>
      <c r="F450" s="46"/>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row>
    <row r="451" spans="5:48" ht="13">
      <c r="E451" s="13"/>
      <c r="F451" s="46"/>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row>
    <row r="452" spans="5:48" ht="13">
      <c r="E452" s="13"/>
      <c r="F452" s="46"/>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row>
    <row r="453" spans="5:48" ht="13">
      <c r="E453" s="13"/>
      <c r="F453" s="46"/>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row>
    <row r="454" spans="5:48" ht="13">
      <c r="E454" s="13"/>
      <c r="F454" s="46"/>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row>
    <row r="455" spans="5:48" ht="13">
      <c r="E455" s="13"/>
      <c r="F455" s="46"/>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row>
    <row r="456" spans="5:48" ht="13">
      <c r="E456" s="13"/>
      <c r="F456" s="46"/>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row>
    <row r="457" spans="5:48" ht="13">
      <c r="E457" s="13"/>
      <c r="F457" s="46"/>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row>
    <row r="458" spans="5:48" ht="13">
      <c r="E458" s="13"/>
      <c r="F458" s="46"/>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row>
    <row r="459" spans="5:48" ht="13">
      <c r="E459" s="13"/>
      <c r="F459" s="46"/>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row>
    <row r="460" spans="5:48" ht="13">
      <c r="E460" s="13"/>
      <c r="F460" s="46"/>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row>
    <row r="461" spans="5:48" ht="13">
      <c r="E461" s="13"/>
      <c r="F461" s="46"/>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row>
    <row r="462" spans="5:48" ht="13">
      <c r="E462" s="13"/>
      <c r="F462" s="46"/>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row>
    <row r="463" spans="5:48" ht="13">
      <c r="E463" s="13"/>
      <c r="F463" s="46"/>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row>
    <row r="464" spans="5:48" ht="13">
      <c r="E464" s="13"/>
      <c r="F464" s="46"/>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row>
    <row r="465" spans="5:48" ht="13">
      <c r="E465" s="13"/>
      <c r="F465" s="46"/>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row>
    <row r="466" spans="5:48" ht="13">
      <c r="E466" s="13"/>
      <c r="F466" s="46"/>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row>
    <row r="467" spans="5:48" ht="13">
      <c r="E467" s="13"/>
      <c r="F467" s="46"/>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row>
    <row r="468" spans="5:48" ht="13">
      <c r="E468" s="13"/>
      <c r="F468" s="46"/>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row>
    <row r="469" spans="5:48" ht="13">
      <c r="E469" s="13"/>
      <c r="F469" s="46"/>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row>
    <row r="470" spans="5:48" ht="13">
      <c r="E470" s="13"/>
      <c r="F470" s="46"/>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row>
    <row r="471" spans="5:48" ht="13">
      <c r="E471" s="13"/>
      <c r="F471" s="46"/>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row>
    <row r="472" spans="5:48" ht="13">
      <c r="E472" s="13"/>
      <c r="F472" s="46"/>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row>
    <row r="473" spans="5:48" ht="13">
      <c r="E473" s="13"/>
      <c r="F473" s="46"/>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row>
    <row r="474" spans="5:48" ht="13">
      <c r="E474" s="13"/>
      <c r="F474" s="46"/>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row>
    <row r="475" spans="5:48" ht="13">
      <c r="E475" s="13"/>
      <c r="F475" s="46"/>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row>
    <row r="476" spans="5:48" ht="13">
      <c r="E476" s="13"/>
      <c r="F476" s="46"/>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row>
    <row r="477" spans="5:48" ht="13">
      <c r="E477" s="13"/>
      <c r="F477" s="46"/>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row>
    <row r="478" spans="5:48" ht="13">
      <c r="E478" s="13"/>
      <c r="F478" s="46"/>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row>
    <row r="479" spans="5:48" ht="13">
      <c r="E479" s="13"/>
      <c r="F479" s="46"/>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row>
    <row r="480" spans="5:48" ht="13">
      <c r="E480" s="13"/>
      <c r="F480" s="46"/>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row>
    <row r="481" spans="5:48" ht="13">
      <c r="E481" s="13"/>
      <c r="F481" s="46"/>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row>
    <row r="482" spans="5:48" ht="13">
      <c r="E482" s="13"/>
      <c r="F482" s="46"/>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row>
    <row r="483" spans="5:48" ht="13">
      <c r="E483" s="13"/>
      <c r="F483" s="46"/>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row>
    <row r="484" spans="5:48" ht="13">
      <c r="E484" s="13"/>
      <c r="F484" s="46"/>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row>
    <row r="485" spans="5:48" ht="13">
      <c r="E485" s="13"/>
      <c r="F485" s="46"/>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row>
    <row r="486" spans="5:48" ht="13">
      <c r="E486" s="13"/>
      <c r="F486" s="46"/>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row>
    <row r="487" spans="5:48" ht="13">
      <c r="E487" s="13"/>
      <c r="F487" s="46"/>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row>
    <row r="488" spans="5:48" ht="13">
      <c r="E488" s="13"/>
      <c r="F488" s="46"/>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row>
    <row r="489" spans="5:48" ht="13">
      <c r="E489" s="13"/>
      <c r="F489" s="46"/>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row>
    <row r="490" spans="5:48" ht="13">
      <c r="E490" s="13"/>
      <c r="F490" s="46"/>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row>
    <row r="491" spans="5:48" ht="13">
      <c r="E491" s="13"/>
      <c r="F491" s="46"/>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row>
    <row r="492" spans="5:48" ht="13">
      <c r="E492" s="13"/>
      <c r="F492" s="46"/>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row>
    <row r="493" spans="5:48" ht="13">
      <c r="E493" s="13"/>
      <c r="F493" s="46"/>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row>
    <row r="494" spans="5:48" ht="13">
      <c r="E494" s="13"/>
      <c r="F494" s="46"/>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row>
    <row r="495" spans="5:48" ht="13">
      <c r="E495" s="13"/>
      <c r="F495" s="46"/>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row>
    <row r="496" spans="5:48" ht="13">
      <c r="E496" s="13"/>
      <c r="F496" s="46"/>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row>
    <row r="497" spans="5:48" ht="13">
      <c r="E497" s="13"/>
      <c r="F497" s="46"/>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row>
    <row r="498" spans="5:48" ht="13">
      <c r="E498" s="13"/>
      <c r="F498" s="46"/>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row>
    <row r="499" spans="5:48" ht="13">
      <c r="E499" s="13"/>
      <c r="F499" s="46"/>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row>
    <row r="500" spans="5:48" ht="13">
      <c r="E500" s="13"/>
      <c r="F500" s="46"/>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row>
    <row r="501" spans="5:48" ht="13">
      <c r="E501" s="13"/>
      <c r="F501" s="46"/>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row>
    <row r="502" spans="5:48" ht="13">
      <c r="E502" s="13"/>
      <c r="F502" s="46"/>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row>
    <row r="503" spans="5:48" ht="13">
      <c r="E503" s="13"/>
      <c r="F503" s="46"/>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row>
    <row r="504" spans="5:48" ht="13">
      <c r="E504" s="13"/>
      <c r="F504" s="46"/>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row>
    <row r="505" spans="5:48" ht="13">
      <c r="E505" s="13"/>
      <c r="F505" s="46"/>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row>
    <row r="506" spans="5:48" ht="13">
      <c r="E506" s="13"/>
      <c r="F506" s="46"/>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row>
    <row r="507" spans="5:48" ht="13">
      <c r="E507" s="13"/>
      <c r="F507" s="46"/>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row>
    <row r="508" spans="5:48" ht="13">
      <c r="E508" s="13"/>
      <c r="F508" s="46"/>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row>
    <row r="509" spans="5:48" ht="13">
      <c r="E509" s="13"/>
      <c r="F509" s="46"/>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row>
    <row r="510" spans="5:48" ht="13">
      <c r="E510" s="13"/>
      <c r="F510" s="46"/>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row>
    <row r="511" spans="5:48" ht="13">
      <c r="E511" s="13"/>
      <c r="F511" s="46"/>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row>
    <row r="512" spans="5:48" ht="13">
      <c r="E512" s="13"/>
      <c r="F512" s="46"/>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row>
    <row r="513" spans="5:48" ht="13">
      <c r="E513" s="13"/>
      <c r="F513" s="46"/>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row>
    <row r="514" spans="5:48" ht="13">
      <c r="E514" s="13"/>
      <c r="F514" s="46"/>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row>
    <row r="515" spans="5:48" ht="13">
      <c r="E515" s="13"/>
      <c r="F515" s="46"/>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row>
    <row r="516" spans="5:48" ht="13">
      <c r="E516" s="13"/>
      <c r="F516" s="46"/>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row>
    <row r="517" spans="5:48" ht="13">
      <c r="E517" s="13"/>
      <c r="F517" s="46"/>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row>
    <row r="518" spans="5:48" ht="13">
      <c r="E518" s="13"/>
      <c r="F518" s="46"/>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row>
    <row r="519" spans="5:48" ht="13">
      <c r="E519" s="13"/>
      <c r="F519" s="46"/>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row>
    <row r="520" spans="5:48" ht="13">
      <c r="E520" s="13"/>
      <c r="F520" s="46"/>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row>
    <row r="521" spans="5:48" ht="13">
      <c r="E521" s="13"/>
      <c r="F521" s="46"/>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row>
    <row r="522" spans="5:48" ht="13">
      <c r="E522" s="13"/>
      <c r="F522" s="46"/>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row>
    <row r="523" spans="5:48" ht="13">
      <c r="E523" s="13"/>
      <c r="F523" s="46"/>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row>
    <row r="524" spans="5:48" ht="13">
      <c r="E524" s="13"/>
      <c r="F524" s="46"/>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row>
    <row r="525" spans="5:48" ht="13">
      <c r="E525" s="13"/>
      <c r="F525" s="46"/>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row>
    <row r="526" spans="5:48" ht="13">
      <c r="E526" s="13"/>
      <c r="F526" s="46"/>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row>
    <row r="527" spans="5:48" ht="13">
      <c r="E527" s="13"/>
      <c r="F527" s="46"/>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row>
    <row r="528" spans="5:48" ht="13">
      <c r="E528" s="13"/>
      <c r="F528" s="46"/>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row>
    <row r="529" spans="5:48" ht="13">
      <c r="E529" s="13"/>
      <c r="F529" s="46"/>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row>
    <row r="530" spans="5:48" ht="13">
      <c r="E530" s="13"/>
      <c r="F530" s="46"/>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row>
    <row r="531" spans="5:48" ht="13">
      <c r="E531" s="13"/>
      <c r="F531" s="46"/>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row>
    <row r="532" spans="5:48" ht="13">
      <c r="E532" s="13"/>
      <c r="F532" s="46"/>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row>
    <row r="533" spans="5:48" ht="13">
      <c r="E533" s="13"/>
      <c r="F533" s="46"/>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row>
    <row r="534" spans="5:48" ht="13">
      <c r="E534" s="13"/>
      <c r="F534" s="46"/>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row>
    <row r="535" spans="5:48" ht="13">
      <c r="E535" s="13"/>
      <c r="F535" s="46"/>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row>
    <row r="536" spans="5:48" ht="13">
      <c r="E536" s="13"/>
      <c r="F536" s="46"/>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row>
    <row r="537" spans="5:48" ht="13">
      <c r="E537" s="13"/>
      <c r="F537" s="46"/>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row>
    <row r="538" spans="5:48" ht="13">
      <c r="E538" s="13"/>
      <c r="F538" s="46"/>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row>
    <row r="539" spans="5:48" ht="13">
      <c r="E539" s="13"/>
      <c r="F539" s="46"/>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row>
    <row r="540" spans="5:48" ht="13">
      <c r="E540" s="13"/>
      <c r="F540" s="46"/>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row>
    <row r="541" spans="5:48" ht="13">
      <c r="E541" s="13"/>
      <c r="F541" s="46"/>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row>
    <row r="542" spans="5:48" ht="13">
      <c r="E542" s="13"/>
      <c r="F542" s="46"/>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row>
    <row r="543" spans="5:48" ht="13">
      <c r="E543" s="13"/>
      <c r="F543" s="46"/>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row>
    <row r="544" spans="5:48" ht="13">
      <c r="E544" s="13"/>
      <c r="F544" s="46"/>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row>
    <row r="545" spans="5:48" ht="13">
      <c r="E545" s="13"/>
      <c r="F545" s="46"/>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row>
    <row r="546" spans="5:48" ht="13">
      <c r="E546" s="13"/>
      <c r="F546" s="46"/>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row>
    <row r="547" spans="5:48" ht="13">
      <c r="E547" s="13"/>
      <c r="F547" s="46"/>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row>
    <row r="548" spans="5:48" ht="13">
      <c r="E548" s="13"/>
      <c r="F548" s="46"/>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row>
    <row r="549" spans="5:48" ht="13">
      <c r="E549" s="13"/>
      <c r="F549" s="46"/>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row>
    <row r="550" spans="5:48" ht="13">
      <c r="E550" s="13"/>
      <c r="F550" s="46"/>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row>
    <row r="551" spans="5:48" ht="13">
      <c r="E551" s="13"/>
      <c r="F551" s="46"/>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row>
    <row r="552" spans="5:48" ht="13">
      <c r="E552" s="13"/>
      <c r="F552" s="46"/>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row>
    <row r="553" spans="5:48" ht="13">
      <c r="E553" s="13"/>
      <c r="F553" s="46"/>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row>
    <row r="554" spans="5:48" ht="13">
      <c r="E554" s="13"/>
      <c r="F554" s="46"/>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row>
    <row r="555" spans="5:48" ht="13">
      <c r="E555" s="13"/>
      <c r="F555" s="46"/>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row>
    <row r="556" spans="5:48" ht="13">
      <c r="E556" s="13"/>
      <c r="F556" s="46"/>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row>
    <row r="557" spans="5:48" ht="13">
      <c r="E557" s="13"/>
      <c r="F557" s="46"/>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row>
    <row r="558" spans="5:48" ht="13">
      <c r="E558" s="13"/>
      <c r="F558" s="46"/>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row>
    <row r="559" spans="5:48" ht="13">
      <c r="E559" s="13"/>
      <c r="F559" s="46"/>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row>
    <row r="560" spans="5:48" ht="13">
      <c r="E560" s="13"/>
      <c r="F560" s="46"/>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row>
    <row r="561" spans="5:48" ht="13">
      <c r="E561" s="13"/>
      <c r="F561" s="46"/>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row>
    <row r="562" spans="5:48" ht="13">
      <c r="E562" s="13"/>
      <c r="F562" s="46"/>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row>
    <row r="563" spans="5:48" ht="13">
      <c r="E563" s="13"/>
      <c r="F563" s="46"/>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row>
    <row r="564" spans="5:48" ht="13">
      <c r="E564" s="13"/>
      <c r="F564" s="46"/>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row>
    <row r="565" spans="5:48" ht="13">
      <c r="E565" s="13"/>
      <c r="F565" s="46"/>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row>
    <row r="566" spans="5:48" ht="13">
      <c r="E566" s="13"/>
      <c r="F566" s="46"/>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row>
    <row r="567" spans="5:48" ht="13">
      <c r="E567" s="13"/>
      <c r="F567" s="46"/>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row>
    <row r="568" spans="5:48" ht="13">
      <c r="E568" s="13"/>
      <c r="F568" s="46"/>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row>
    <row r="569" spans="5:48" ht="13">
      <c r="E569" s="13"/>
      <c r="F569" s="46"/>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row>
    <row r="570" spans="5:48" ht="13">
      <c r="E570" s="13"/>
      <c r="F570" s="46"/>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row>
    <row r="571" spans="5:48" ht="13">
      <c r="E571" s="13"/>
      <c r="F571" s="46"/>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row>
    <row r="572" spans="5:48" ht="13">
      <c r="E572" s="13"/>
      <c r="F572" s="46"/>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row>
    <row r="573" spans="5:48" ht="13">
      <c r="E573" s="13"/>
      <c r="F573" s="46"/>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row>
    <row r="574" spans="5:48" ht="13">
      <c r="E574" s="13"/>
      <c r="F574" s="46"/>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row>
    <row r="575" spans="5:48" ht="13">
      <c r="E575" s="13"/>
      <c r="F575" s="46"/>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row>
    <row r="576" spans="5:48" ht="13">
      <c r="E576" s="13"/>
      <c r="F576" s="46"/>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row>
    <row r="577" spans="5:48" ht="13">
      <c r="E577" s="13"/>
      <c r="F577" s="46"/>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row>
    <row r="578" spans="5:48" ht="13">
      <c r="E578" s="13"/>
      <c r="F578" s="46"/>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row>
    <row r="579" spans="5:48" ht="13">
      <c r="E579" s="13"/>
      <c r="F579" s="46"/>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row>
    <row r="580" spans="5:48" ht="13">
      <c r="E580" s="13"/>
      <c r="F580" s="46"/>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row>
    <row r="581" spans="5:48" ht="13">
      <c r="E581" s="13"/>
      <c r="F581" s="46"/>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row>
    <row r="582" spans="5:48" ht="13">
      <c r="E582" s="13"/>
      <c r="F582" s="46"/>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row>
    <row r="583" spans="5:48" ht="13">
      <c r="E583" s="13"/>
      <c r="F583" s="46"/>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row>
    <row r="584" spans="5:48" ht="13">
      <c r="E584" s="13"/>
      <c r="F584" s="46"/>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row>
    <row r="585" spans="5:48" ht="13">
      <c r="E585" s="13"/>
      <c r="F585" s="46"/>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row>
    <row r="586" spans="5:48" ht="13">
      <c r="E586" s="13"/>
      <c r="F586" s="46"/>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row>
    <row r="587" spans="5:48" ht="13">
      <c r="E587" s="13"/>
      <c r="F587" s="46"/>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row>
    <row r="588" spans="5:48" ht="13">
      <c r="E588" s="13"/>
      <c r="F588" s="46"/>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row>
    <row r="589" spans="5:48" ht="13">
      <c r="E589" s="13"/>
      <c r="F589" s="46"/>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row>
    <row r="590" spans="5:48" ht="13">
      <c r="E590" s="13"/>
      <c r="F590" s="46"/>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row>
    <row r="591" spans="5:48" ht="13">
      <c r="E591" s="13"/>
      <c r="F591" s="46"/>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row>
    <row r="592" spans="5:48" ht="13">
      <c r="E592" s="13"/>
      <c r="F592" s="46"/>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row>
    <row r="593" spans="5:48" ht="13">
      <c r="E593" s="13"/>
      <c r="F593" s="46"/>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row>
    <row r="594" spans="5:48" ht="13">
      <c r="E594" s="13"/>
      <c r="F594" s="46"/>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row>
    <row r="595" spans="5:48" ht="13">
      <c r="E595" s="13"/>
      <c r="F595" s="46"/>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row>
    <row r="596" spans="5:48" ht="13">
      <c r="E596" s="13"/>
      <c r="F596" s="46"/>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row>
    <row r="597" spans="5:48" ht="13">
      <c r="E597" s="13"/>
      <c r="F597" s="46"/>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row>
    <row r="598" spans="5:48" ht="13">
      <c r="E598" s="13"/>
      <c r="F598" s="46"/>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row>
    <row r="599" spans="5:48" ht="13">
      <c r="E599" s="13"/>
      <c r="F599" s="46"/>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row>
    <row r="600" spans="5:48" ht="13">
      <c r="E600" s="13"/>
      <c r="F600" s="46"/>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row>
    <row r="601" spans="5:48" ht="13">
      <c r="E601" s="13"/>
      <c r="F601" s="46"/>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row>
    <row r="602" spans="5:48" ht="13">
      <c r="E602" s="13"/>
      <c r="F602" s="46"/>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row>
    <row r="603" spans="5:48" ht="13">
      <c r="E603" s="13"/>
      <c r="F603" s="46"/>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row>
    <row r="604" spans="5:48" ht="13">
      <c r="E604" s="13"/>
      <c r="F604" s="46"/>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row>
    <row r="605" spans="5:48" ht="13">
      <c r="E605" s="13"/>
      <c r="F605" s="46"/>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row>
    <row r="606" spans="5:48" ht="13">
      <c r="E606" s="13"/>
      <c r="F606" s="46"/>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row>
    <row r="607" spans="5:48" ht="13">
      <c r="E607" s="13"/>
      <c r="F607" s="46"/>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row>
    <row r="608" spans="5:48" ht="13">
      <c r="E608" s="13"/>
      <c r="F608" s="46"/>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row>
    <row r="609" spans="5:48" ht="13">
      <c r="E609" s="13"/>
      <c r="F609" s="46"/>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row>
    <row r="610" spans="5:48" ht="13">
      <c r="E610" s="13"/>
      <c r="F610" s="46"/>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row>
    <row r="611" spans="5:48" ht="13">
      <c r="E611" s="13"/>
      <c r="F611" s="46"/>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row>
    <row r="612" spans="5:48" ht="13">
      <c r="E612" s="13"/>
      <c r="F612" s="46"/>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row>
    <row r="613" spans="5:48" ht="13">
      <c r="E613" s="13"/>
      <c r="F613" s="46"/>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row>
    <row r="614" spans="5:48" ht="13">
      <c r="E614" s="13"/>
      <c r="F614" s="46"/>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row>
    <row r="615" spans="5:48" ht="13">
      <c r="E615" s="13"/>
      <c r="F615" s="46"/>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row>
    <row r="616" spans="5:48" ht="13">
      <c r="E616" s="13"/>
      <c r="F616" s="46"/>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row>
    <row r="617" spans="5:48" ht="13">
      <c r="E617" s="13"/>
      <c r="F617" s="46"/>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row>
    <row r="618" spans="5:48" ht="13">
      <c r="E618" s="13"/>
      <c r="F618" s="46"/>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row>
    <row r="619" spans="5:48" ht="13">
      <c r="E619" s="13"/>
      <c r="F619" s="46"/>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row>
    <row r="620" spans="5:48" ht="13">
      <c r="E620" s="13"/>
      <c r="F620" s="46"/>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row>
    <row r="621" spans="5:48" ht="13">
      <c r="E621" s="13"/>
      <c r="F621" s="46"/>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row>
    <row r="622" spans="5:48" ht="13">
      <c r="E622" s="13"/>
      <c r="F622" s="46"/>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row>
    <row r="623" spans="5:48" ht="13">
      <c r="E623" s="13"/>
      <c r="F623" s="46"/>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row>
    <row r="624" spans="5:48" ht="13">
      <c r="E624" s="13"/>
      <c r="F624" s="46"/>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row>
    <row r="625" spans="5:48" ht="13">
      <c r="E625" s="13"/>
      <c r="F625" s="46"/>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row>
    <row r="626" spans="5:48" ht="13">
      <c r="E626" s="13"/>
      <c r="F626" s="46"/>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row>
    <row r="627" spans="5:48" ht="13">
      <c r="E627" s="13"/>
      <c r="F627" s="46"/>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row>
    <row r="628" spans="5:48" ht="13">
      <c r="E628" s="13"/>
      <c r="F628" s="46"/>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row>
    <row r="629" spans="5:48" ht="13">
      <c r="E629" s="13"/>
      <c r="F629" s="46"/>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row>
    <row r="630" spans="5:48" ht="13">
      <c r="E630" s="13"/>
      <c r="F630" s="46"/>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row>
    <row r="631" spans="5:48" ht="13">
      <c r="E631" s="13"/>
      <c r="F631" s="46"/>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row>
    <row r="632" spans="5:48" ht="13">
      <c r="E632" s="13"/>
      <c r="F632" s="46"/>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row>
    <row r="633" spans="5:48" ht="13">
      <c r="E633" s="13"/>
      <c r="F633" s="46"/>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row>
    <row r="634" spans="5:48" ht="13">
      <c r="E634" s="13"/>
      <c r="F634" s="46"/>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row>
    <row r="635" spans="5:48" ht="13">
      <c r="E635" s="13"/>
      <c r="F635" s="46"/>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row>
    <row r="636" spans="5:48" ht="13">
      <c r="E636" s="13"/>
      <c r="F636" s="46"/>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row>
    <row r="637" spans="5:48" ht="13">
      <c r="E637" s="13"/>
      <c r="F637" s="46"/>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row>
    <row r="638" spans="5:48" ht="13">
      <c r="E638" s="13"/>
      <c r="F638" s="46"/>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row>
    <row r="639" spans="5:48" ht="13">
      <c r="E639" s="13"/>
      <c r="F639" s="46"/>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row>
    <row r="640" spans="5:48" ht="13">
      <c r="E640" s="13"/>
      <c r="F640" s="46"/>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row>
    <row r="641" spans="5:48" ht="13">
      <c r="E641" s="13"/>
      <c r="F641" s="46"/>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row>
    <row r="642" spans="5:48" ht="13">
      <c r="E642" s="13"/>
      <c r="F642" s="46"/>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row>
    <row r="643" spans="5:48" ht="13">
      <c r="E643" s="13"/>
      <c r="F643" s="46"/>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row>
    <row r="644" spans="5:48" ht="13">
      <c r="E644" s="13"/>
      <c r="F644" s="46"/>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row>
    <row r="645" spans="5:48" ht="13">
      <c r="E645" s="13"/>
      <c r="F645" s="46"/>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row>
    <row r="646" spans="5:48" ht="13">
      <c r="E646" s="13"/>
      <c r="F646" s="46"/>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row>
    <row r="647" spans="5:48" ht="13">
      <c r="E647" s="13"/>
      <c r="F647" s="46"/>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row>
    <row r="648" spans="5:48" ht="13">
      <c r="E648" s="13"/>
      <c r="F648" s="46"/>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row>
    <row r="649" spans="5:48" ht="13">
      <c r="E649" s="13"/>
      <c r="F649" s="46"/>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row>
    <row r="650" spans="5:48" ht="13">
      <c r="E650" s="13"/>
      <c r="F650" s="46"/>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row>
    <row r="651" spans="5:48" ht="13">
      <c r="E651" s="13"/>
      <c r="F651" s="46"/>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row>
    <row r="652" spans="5:48" ht="13">
      <c r="E652" s="13"/>
      <c r="F652" s="46"/>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row>
    <row r="653" spans="5:48" ht="13">
      <c r="E653" s="13"/>
      <c r="F653" s="46"/>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row>
    <row r="654" spans="5:48" ht="13">
      <c r="E654" s="13"/>
      <c r="F654" s="46"/>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row>
    <row r="655" spans="5:48" ht="13">
      <c r="E655" s="13"/>
      <c r="F655" s="46"/>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row>
    <row r="656" spans="5:48" ht="13">
      <c r="E656" s="13"/>
      <c r="F656" s="46"/>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row>
    <row r="657" spans="5:48" ht="13">
      <c r="E657" s="13"/>
      <c r="F657" s="46"/>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row>
    <row r="658" spans="5:48" ht="13">
      <c r="E658" s="13"/>
      <c r="F658" s="46"/>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row>
    <row r="659" spans="5:48" ht="13">
      <c r="E659" s="13"/>
      <c r="F659" s="46"/>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row>
    <row r="660" spans="5:48" ht="13">
      <c r="E660" s="13"/>
      <c r="F660" s="46"/>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row>
    <row r="661" spans="5:48" ht="13">
      <c r="E661" s="13"/>
      <c r="F661" s="46"/>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row>
    <row r="662" spans="5:48" ht="13">
      <c r="E662" s="13"/>
      <c r="F662" s="46"/>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row>
    <row r="663" spans="5:48" ht="13">
      <c r="E663" s="13"/>
      <c r="F663" s="46"/>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row>
    <row r="664" spans="5:48" ht="13">
      <c r="E664" s="13"/>
      <c r="F664" s="46"/>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row>
    <row r="665" spans="5:48" ht="13">
      <c r="E665" s="13"/>
      <c r="F665" s="46"/>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row>
    <row r="666" spans="5:48" ht="13">
      <c r="E666" s="13"/>
      <c r="F666" s="46"/>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row>
    <row r="667" spans="5:48" ht="13">
      <c r="E667" s="13"/>
      <c r="F667" s="46"/>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row>
    <row r="668" spans="5:48" ht="13">
      <c r="E668" s="13"/>
      <c r="F668" s="46"/>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row>
    <row r="669" spans="5:48" ht="13">
      <c r="E669" s="13"/>
      <c r="F669" s="46"/>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row>
    <row r="670" spans="5:48" ht="13">
      <c r="E670" s="13"/>
      <c r="F670" s="46"/>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row>
    <row r="671" spans="5:48" ht="13">
      <c r="E671" s="13"/>
      <c r="F671" s="46"/>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row>
    <row r="672" spans="5:48" ht="13">
      <c r="E672" s="13"/>
      <c r="F672" s="46"/>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row>
    <row r="673" spans="5:48" ht="13">
      <c r="E673" s="13"/>
      <c r="F673" s="46"/>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row>
    <row r="674" spans="5:48" ht="13">
      <c r="E674" s="13"/>
      <c r="F674" s="46"/>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row>
    <row r="675" spans="5:48" ht="13">
      <c r="E675" s="13"/>
      <c r="F675" s="46"/>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row>
    <row r="676" spans="5:48" ht="13">
      <c r="E676" s="13"/>
      <c r="F676" s="46"/>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row>
    <row r="677" spans="5:48" ht="13">
      <c r="E677" s="13"/>
      <c r="F677" s="46"/>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row>
    <row r="678" spans="5:48" ht="13">
      <c r="E678" s="13"/>
      <c r="F678" s="46"/>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row>
    <row r="679" spans="5:48" ht="13">
      <c r="E679" s="13"/>
      <c r="F679" s="46"/>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row>
    <row r="680" spans="5:48" ht="13">
      <c r="E680" s="13"/>
      <c r="F680" s="46"/>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row>
    <row r="681" spans="5:48" ht="13">
      <c r="E681" s="13"/>
      <c r="F681" s="46"/>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row>
    <row r="682" spans="5:48" ht="13">
      <c r="E682" s="13"/>
      <c r="F682" s="46"/>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row>
    <row r="683" spans="5:48" ht="13">
      <c r="E683" s="13"/>
      <c r="F683" s="46"/>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row>
    <row r="684" spans="5:48" ht="13">
      <c r="E684" s="13"/>
      <c r="F684" s="46"/>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row>
    <row r="685" spans="5:48" ht="13">
      <c r="E685" s="13"/>
      <c r="F685" s="46"/>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row>
    <row r="686" spans="5:48" ht="13">
      <c r="E686" s="13"/>
      <c r="F686" s="46"/>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row>
    <row r="687" spans="5:48" ht="13">
      <c r="E687" s="13"/>
      <c r="F687" s="46"/>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row>
    <row r="688" spans="5:48" ht="13">
      <c r="E688" s="13"/>
      <c r="F688" s="46"/>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row>
    <row r="689" spans="5:48" ht="13">
      <c r="E689" s="13"/>
      <c r="F689" s="46"/>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row>
    <row r="690" spans="5:48" ht="13">
      <c r="E690" s="13"/>
      <c r="F690" s="46"/>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row>
    <row r="691" spans="5:48" ht="13">
      <c r="E691" s="13"/>
      <c r="F691" s="46"/>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row>
    <row r="692" spans="5:48" ht="13">
      <c r="E692" s="13"/>
      <c r="F692" s="46"/>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row>
    <row r="693" spans="5:48" ht="13">
      <c r="E693" s="13"/>
      <c r="F693" s="46"/>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row>
    <row r="694" spans="5:48" ht="13">
      <c r="E694" s="13"/>
      <c r="F694" s="46"/>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row>
    <row r="695" spans="5:48" ht="13">
      <c r="E695" s="13"/>
      <c r="F695" s="46"/>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row>
    <row r="696" spans="5:48" ht="13">
      <c r="E696" s="13"/>
      <c r="F696" s="46"/>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row>
    <row r="697" spans="5:48" ht="13">
      <c r="E697" s="13"/>
      <c r="F697" s="46"/>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row>
    <row r="698" spans="5:48" ht="13">
      <c r="E698" s="13"/>
      <c r="F698" s="46"/>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row>
    <row r="699" spans="5:48" ht="13">
      <c r="E699" s="13"/>
      <c r="F699" s="46"/>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row>
    <row r="700" spans="5:48" ht="13">
      <c r="E700" s="13"/>
      <c r="F700" s="46"/>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row>
    <row r="701" spans="5:48" ht="13">
      <c r="E701" s="13"/>
      <c r="F701" s="46"/>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row>
    <row r="702" spans="5:48" ht="13">
      <c r="E702" s="13"/>
      <c r="F702" s="46"/>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row>
    <row r="703" spans="5:48" ht="13">
      <c r="E703" s="13"/>
      <c r="F703" s="46"/>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row>
    <row r="704" spans="5:48" ht="13">
      <c r="E704" s="13"/>
      <c r="F704" s="46"/>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row>
    <row r="705" spans="5:48" ht="13">
      <c r="E705" s="13"/>
      <c r="F705" s="46"/>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row>
    <row r="706" spans="5:48" ht="13">
      <c r="E706" s="13"/>
      <c r="F706" s="46"/>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row>
    <row r="707" spans="5:48" ht="13">
      <c r="E707" s="13"/>
      <c r="F707" s="46"/>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row>
    <row r="708" spans="5:48" ht="13">
      <c r="E708" s="13"/>
      <c r="F708" s="46"/>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row>
    <row r="709" spans="5:48" ht="13">
      <c r="E709" s="13"/>
      <c r="F709" s="46"/>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row>
    <row r="710" spans="5:48" ht="13">
      <c r="E710" s="13"/>
      <c r="F710" s="46"/>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row>
    <row r="711" spans="5:48" ht="13">
      <c r="E711" s="13"/>
      <c r="F711" s="46"/>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row>
    <row r="712" spans="5:48" ht="13">
      <c r="E712" s="13"/>
      <c r="F712" s="46"/>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row>
    <row r="713" spans="5:48" ht="13">
      <c r="E713" s="13"/>
      <c r="F713" s="46"/>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row>
    <row r="714" spans="5:48" ht="13">
      <c r="E714" s="13"/>
      <c r="F714" s="46"/>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row>
    <row r="715" spans="5:48" ht="13">
      <c r="E715" s="13"/>
      <c r="F715" s="46"/>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row>
    <row r="716" spans="5:48" ht="13">
      <c r="E716" s="13"/>
      <c r="F716" s="46"/>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row>
    <row r="717" spans="5:48" ht="13">
      <c r="E717" s="13"/>
      <c r="F717" s="46"/>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row>
    <row r="718" spans="5:48" ht="13">
      <c r="E718" s="13"/>
      <c r="F718" s="46"/>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row>
    <row r="719" spans="5:48" ht="13">
      <c r="E719" s="13"/>
      <c r="F719" s="46"/>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row>
    <row r="720" spans="5:48" ht="13">
      <c r="E720" s="13"/>
      <c r="F720" s="46"/>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row>
    <row r="721" spans="5:48" ht="13">
      <c r="E721" s="13"/>
      <c r="F721" s="46"/>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row>
    <row r="722" spans="5:48" ht="13">
      <c r="E722" s="13"/>
      <c r="F722" s="46"/>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row>
    <row r="723" spans="5:48" ht="13">
      <c r="E723" s="13"/>
      <c r="F723" s="46"/>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row>
    <row r="724" spans="5:48" ht="13">
      <c r="E724" s="13"/>
      <c r="F724" s="46"/>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row>
    <row r="725" spans="5:48" ht="13">
      <c r="E725" s="13"/>
      <c r="F725" s="46"/>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row>
    <row r="726" spans="5:48" ht="13">
      <c r="E726" s="13"/>
      <c r="F726" s="46"/>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row>
    <row r="727" spans="5:48" ht="13">
      <c r="E727" s="13"/>
      <c r="F727" s="46"/>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row>
    <row r="728" spans="5:48" ht="13">
      <c r="E728" s="13"/>
      <c r="F728" s="46"/>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row>
    <row r="729" spans="5:48" ht="13">
      <c r="E729" s="13"/>
      <c r="F729" s="46"/>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row>
    <row r="730" spans="5:48" ht="13">
      <c r="E730" s="13"/>
      <c r="F730" s="46"/>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row>
    <row r="731" spans="5:48" ht="13">
      <c r="E731" s="13"/>
      <c r="F731" s="46"/>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row>
    <row r="732" spans="5:48" ht="13">
      <c r="E732" s="13"/>
      <c r="F732" s="46"/>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row>
    <row r="733" spans="5:48" ht="13">
      <c r="E733" s="13"/>
      <c r="F733" s="46"/>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row>
    <row r="734" spans="5:48" ht="13">
      <c r="E734" s="13"/>
      <c r="F734" s="46"/>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row>
    <row r="735" spans="5:48" ht="13">
      <c r="E735" s="13"/>
      <c r="F735" s="46"/>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row>
    <row r="736" spans="5:48" ht="13">
      <c r="E736" s="13"/>
      <c r="F736" s="46"/>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row>
    <row r="737" spans="5:48" ht="13">
      <c r="E737" s="13"/>
      <c r="F737" s="46"/>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row>
    <row r="738" spans="5:48" ht="13">
      <c r="E738" s="13"/>
      <c r="F738" s="46"/>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row>
    <row r="739" spans="5:48" ht="13">
      <c r="E739" s="13"/>
      <c r="F739" s="46"/>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row>
    <row r="740" spans="5:48" ht="13">
      <c r="E740" s="13"/>
      <c r="F740" s="46"/>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row>
    <row r="741" spans="5:48" ht="13">
      <c r="E741" s="13"/>
      <c r="F741" s="46"/>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row>
    <row r="742" spans="5:48" ht="13">
      <c r="E742" s="13"/>
      <c r="F742" s="46"/>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row>
    <row r="743" spans="5:48" ht="13">
      <c r="E743" s="13"/>
      <c r="F743" s="46"/>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row>
    <row r="744" spans="5:48" ht="13">
      <c r="E744" s="13"/>
      <c r="F744" s="46"/>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row>
    <row r="745" spans="5:48" ht="13">
      <c r="E745" s="13"/>
      <c r="F745" s="46"/>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row>
    <row r="746" spans="5:48" ht="13">
      <c r="E746" s="13"/>
      <c r="F746" s="46"/>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row>
    <row r="747" spans="5:48" ht="13">
      <c r="E747" s="13"/>
      <c r="F747" s="46"/>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row>
    <row r="748" spans="5:48" ht="13">
      <c r="E748" s="13"/>
      <c r="F748" s="46"/>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row>
    <row r="749" spans="5:48" ht="13">
      <c r="E749" s="13"/>
      <c r="F749" s="46"/>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row>
    <row r="750" spans="5:48" ht="13">
      <c r="E750" s="13"/>
      <c r="F750" s="46"/>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row>
    <row r="751" spans="5:48" ht="13">
      <c r="E751" s="13"/>
      <c r="F751" s="46"/>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row>
    <row r="752" spans="5:48" ht="13">
      <c r="E752" s="13"/>
      <c r="F752" s="46"/>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row>
    <row r="753" spans="5:48" ht="13">
      <c r="E753" s="13"/>
      <c r="F753" s="46"/>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row>
    <row r="754" spans="5:48" ht="13">
      <c r="E754" s="13"/>
      <c r="F754" s="46"/>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row>
    <row r="755" spans="5:48" ht="13">
      <c r="E755" s="13"/>
      <c r="F755" s="46"/>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row>
    <row r="756" spans="5:48" ht="13">
      <c r="E756" s="13"/>
      <c r="F756" s="46"/>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row>
    <row r="757" spans="5:48" ht="13">
      <c r="E757" s="13"/>
      <c r="F757" s="46"/>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row>
    <row r="758" spans="5:48" ht="13">
      <c r="E758" s="13"/>
      <c r="F758" s="46"/>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row>
    <row r="759" spans="5:48" ht="13">
      <c r="E759" s="13"/>
      <c r="F759" s="46"/>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row>
    <row r="760" spans="5:48" ht="13">
      <c r="E760" s="13"/>
      <c r="F760" s="46"/>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row>
    <row r="761" spans="5:48" ht="13">
      <c r="E761" s="13"/>
      <c r="F761" s="46"/>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row>
    <row r="762" spans="5:48" ht="13">
      <c r="E762" s="13"/>
      <c r="F762" s="46"/>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row>
    <row r="763" spans="5:48" ht="13">
      <c r="E763" s="13"/>
      <c r="F763" s="46"/>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row>
    <row r="764" spans="5:48" ht="13">
      <c r="E764" s="13"/>
      <c r="F764" s="46"/>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row>
    <row r="765" spans="5:48" ht="13">
      <c r="E765" s="13"/>
      <c r="F765" s="46"/>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row>
    <row r="766" spans="5:48" ht="13">
      <c r="E766" s="13"/>
      <c r="F766" s="46"/>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row>
    <row r="767" spans="5:48" ht="13">
      <c r="E767" s="13"/>
      <c r="F767" s="46"/>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row>
    <row r="768" spans="5:48" ht="13">
      <c r="E768" s="13"/>
      <c r="F768" s="46"/>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row>
    <row r="769" spans="5:48" ht="13">
      <c r="E769" s="13"/>
      <c r="F769" s="46"/>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row>
    <row r="770" spans="5:48" ht="13">
      <c r="E770" s="13"/>
      <c r="F770" s="46"/>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row>
    <row r="771" spans="5:48" ht="13">
      <c r="E771" s="13"/>
      <c r="F771" s="46"/>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row>
    <row r="772" spans="5:48" ht="13">
      <c r="E772" s="13"/>
      <c r="F772" s="46"/>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row>
    <row r="773" spans="5:48" ht="13">
      <c r="E773" s="13"/>
      <c r="F773" s="46"/>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row>
    <row r="774" spans="5:48" ht="13">
      <c r="E774" s="13"/>
      <c r="F774" s="46"/>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row>
    <row r="775" spans="5:48" ht="13">
      <c r="E775" s="13"/>
      <c r="F775" s="46"/>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row>
    <row r="776" spans="5:48" ht="13">
      <c r="E776" s="13"/>
      <c r="F776" s="46"/>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row>
    <row r="777" spans="5:48" ht="13">
      <c r="E777" s="13"/>
      <c r="F777" s="46"/>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row>
    <row r="778" spans="5:48" ht="13">
      <c r="E778" s="13"/>
      <c r="F778" s="46"/>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row>
    <row r="779" spans="5:48" ht="13">
      <c r="E779" s="13"/>
      <c r="F779" s="46"/>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row>
    <row r="780" spans="5:48" ht="13">
      <c r="E780" s="13"/>
      <c r="F780" s="46"/>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row>
    <row r="781" spans="5:48" ht="13">
      <c r="E781" s="13"/>
      <c r="F781" s="46"/>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row>
    <row r="782" spans="5:48" ht="13">
      <c r="E782" s="13"/>
      <c r="F782" s="46"/>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row>
    <row r="783" spans="5:48" ht="13">
      <c r="E783" s="13"/>
      <c r="F783" s="46"/>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row>
    <row r="784" spans="5:48" ht="13">
      <c r="E784" s="13"/>
      <c r="F784" s="46"/>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row>
    <row r="785" spans="5:48" ht="13">
      <c r="E785" s="13"/>
      <c r="F785" s="46"/>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row>
    <row r="786" spans="5:48" ht="13">
      <c r="E786" s="13"/>
      <c r="F786" s="46"/>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row>
    <row r="787" spans="5:48" ht="13">
      <c r="E787" s="13"/>
      <c r="F787" s="46"/>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row>
    <row r="788" spans="5:48" ht="13">
      <c r="E788" s="13"/>
      <c r="F788" s="46"/>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row>
    <row r="789" spans="5:48" ht="13">
      <c r="E789" s="13"/>
      <c r="F789" s="46"/>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row>
    <row r="790" spans="5:48" ht="13">
      <c r="E790" s="13"/>
      <c r="F790" s="46"/>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row>
    <row r="791" spans="5:48" ht="13">
      <c r="E791" s="13"/>
      <c r="F791" s="46"/>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row>
    <row r="792" spans="5:48" ht="13">
      <c r="E792" s="13"/>
      <c r="F792" s="46"/>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row>
    <row r="793" spans="5:48" ht="13">
      <c r="E793" s="13"/>
      <c r="F793" s="46"/>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row>
    <row r="794" spans="5:48" ht="13">
      <c r="E794" s="13"/>
      <c r="F794" s="46"/>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row>
    <row r="795" spans="5:48" ht="13">
      <c r="E795" s="13"/>
      <c r="F795" s="46"/>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row>
    <row r="796" spans="5:48" ht="13">
      <c r="E796" s="13"/>
      <c r="F796" s="46"/>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row>
    <row r="797" spans="5:48" ht="13">
      <c r="E797" s="13"/>
      <c r="F797" s="46"/>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row>
    <row r="798" spans="5:48" ht="13">
      <c r="E798" s="13"/>
      <c r="F798" s="46"/>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row>
    <row r="799" spans="5:48" ht="13">
      <c r="E799" s="13"/>
      <c r="F799" s="46"/>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row>
    <row r="800" spans="5:48" ht="13">
      <c r="E800" s="13"/>
      <c r="F800" s="46"/>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row>
    <row r="801" spans="5:48" ht="13">
      <c r="E801" s="13"/>
      <c r="F801" s="46"/>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row>
    <row r="802" spans="5:48" ht="13">
      <c r="E802" s="13"/>
      <c r="F802" s="46"/>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row>
    <row r="803" spans="5:48" ht="13">
      <c r="E803" s="13"/>
      <c r="F803" s="46"/>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row>
    <row r="804" spans="5:48" ht="13">
      <c r="E804" s="13"/>
      <c r="F804" s="46"/>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row>
    <row r="805" spans="5:48" ht="13">
      <c r="E805" s="13"/>
      <c r="F805" s="46"/>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row>
    <row r="806" spans="5:48" ht="13">
      <c r="E806" s="13"/>
      <c r="F806" s="46"/>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row>
    <row r="807" spans="5:48" ht="13">
      <c r="E807" s="13"/>
      <c r="F807" s="46"/>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row>
    <row r="808" spans="5:48" ht="13">
      <c r="E808" s="13"/>
      <c r="F808" s="46"/>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row>
    <row r="809" spans="5:48" ht="13">
      <c r="E809" s="13"/>
      <c r="F809" s="46"/>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row>
    <row r="810" spans="5:48" ht="13">
      <c r="E810" s="13"/>
      <c r="F810" s="46"/>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row>
    <row r="811" spans="5:48" ht="13">
      <c r="E811" s="13"/>
      <c r="F811" s="46"/>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row>
    <row r="812" spans="5:48" ht="13">
      <c r="E812" s="13"/>
      <c r="F812" s="46"/>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row>
    <row r="813" spans="5:48" ht="13">
      <c r="E813" s="13"/>
      <c r="F813" s="46"/>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row>
    <row r="814" spans="5:48" ht="13">
      <c r="E814" s="13"/>
      <c r="F814" s="46"/>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row>
    <row r="815" spans="5:48" ht="13">
      <c r="E815" s="13"/>
      <c r="F815" s="46"/>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row>
    <row r="816" spans="5:48" ht="13">
      <c r="E816" s="13"/>
      <c r="F816" s="46"/>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row>
    <row r="817" spans="5:48" ht="13">
      <c r="E817" s="13"/>
      <c r="F817" s="46"/>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row>
    <row r="818" spans="5:48" ht="13">
      <c r="E818" s="13"/>
      <c r="F818" s="46"/>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row>
    <row r="819" spans="5:48" ht="13">
      <c r="E819" s="13"/>
      <c r="F819" s="46"/>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row>
    <row r="820" spans="5:48" ht="13">
      <c r="E820" s="13"/>
      <c r="F820" s="46"/>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row>
    <row r="821" spans="5:48" ht="13">
      <c r="E821" s="13"/>
      <c r="F821" s="46"/>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row>
    <row r="822" spans="5:48" ht="13">
      <c r="E822" s="13"/>
      <c r="F822" s="46"/>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row>
    <row r="823" spans="5:48" ht="13">
      <c r="E823" s="13"/>
      <c r="F823" s="46"/>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row>
    <row r="824" spans="5:48" ht="13">
      <c r="E824" s="13"/>
      <c r="F824" s="46"/>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row>
    <row r="825" spans="5:48" ht="13">
      <c r="E825" s="13"/>
      <c r="F825" s="46"/>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row>
    <row r="826" spans="5:48" ht="13">
      <c r="E826" s="13"/>
      <c r="F826" s="46"/>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row>
    <row r="827" spans="5:48" ht="13">
      <c r="E827" s="13"/>
      <c r="F827" s="46"/>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row>
    <row r="828" spans="5:48" ht="13">
      <c r="E828" s="13"/>
      <c r="F828" s="46"/>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row>
    <row r="829" spans="5:48" ht="13">
      <c r="E829" s="13"/>
      <c r="F829" s="46"/>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row>
    <row r="830" spans="5:48" ht="13">
      <c r="E830" s="13"/>
      <c r="F830" s="46"/>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row>
    <row r="831" spans="5:48" ht="13">
      <c r="E831" s="13"/>
      <c r="F831" s="46"/>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row>
    <row r="832" spans="5:48" ht="13">
      <c r="E832" s="13"/>
      <c r="F832" s="46"/>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row>
    <row r="833" spans="5:48" ht="13">
      <c r="E833" s="13"/>
      <c r="F833" s="46"/>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row>
    <row r="834" spans="5:48" ht="13">
      <c r="E834" s="13"/>
      <c r="F834" s="46"/>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row>
    <row r="835" spans="5:48" ht="13">
      <c r="E835" s="13"/>
      <c r="F835" s="46"/>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row>
    <row r="836" spans="5:48" ht="13">
      <c r="E836" s="13"/>
      <c r="F836" s="46"/>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row>
    <row r="837" spans="5:48" ht="13">
      <c r="E837" s="13"/>
      <c r="F837" s="46"/>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row>
    <row r="838" spans="5:48" ht="13">
      <c r="E838" s="13"/>
      <c r="F838" s="46"/>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row>
    <row r="839" spans="5:48" ht="13">
      <c r="E839" s="13"/>
      <c r="F839" s="46"/>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row>
    <row r="840" spans="5:48" ht="13">
      <c r="E840" s="13"/>
      <c r="F840" s="46"/>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row>
    <row r="841" spans="5:48" ht="13">
      <c r="E841" s="13"/>
      <c r="F841" s="46"/>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row>
    <row r="842" spans="5:48" ht="13">
      <c r="E842" s="13"/>
      <c r="F842" s="46"/>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row>
    <row r="843" spans="5:48" ht="13">
      <c r="E843" s="13"/>
      <c r="F843" s="46"/>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row>
    <row r="844" spans="5:48" ht="13">
      <c r="E844" s="13"/>
      <c r="F844" s="46"/>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row>
    <row r="845" spans="5:48" ht="13">
      <c r="E845" s="13"/>
      <c r="F845" s="46"/>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row>
    <row r="846" spans="5:48" ht="13">
      <c r="E846" s="13"/>
      <c r="F846" s="46"/>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row>
    <row r="847" spans="5:48" ht="13">
      <c r="E847" s="13"/>
      <c r="F847" s="46"/>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row>
    <row r="848" spans="5:48" ht="13">
      <c r="E848" s="13"/>
      <c r="F848" s="46"/>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row>
    <row r="849" spans="5:48" ht="13">
      <c r="E849" s="13"/>
      <c r="F849" s="46"/>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row>
    <row r="850" spans="5:48" ht="13">
      <c r="E850" s="13"/>
      <c r="F850" s="46"/>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row>
    <row r="851" spans="5:48" ht="13">
      <c r="E851" s="13"/>
      <c r="F851" s="46"/>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row>
    <row r="852" spans="5:48" ht="13">
      <c r="E852" s="13"/>
      <c r="F852" s="46"/>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row>
    <row r="853" spans="5:48" ht="13">
      <c r="E853" s="13"/>
      <c r="F853" s="46"/>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row>
    <row r="854" spans="5:48" ht="13">
      <c r="E854" s="13"/>
      <c r="F854" s="46"/>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row>
    <row r="855" spans="5:48" ht="13">
      <c r="E855" s="13"/>
      <c r="F855" s="46"/>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row>
    <row r="856" spans="5:48" ht="13">
      <c r="E856" s="13"/>
      <c r="F856" s="46"/>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row>
    <row r="857" spans="5:48" ht="13">
      <c r="E857" s="13"/>
      <c r="F857" s="46"/>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row>
    <row r="858" spans="5:48" ht="13">
      <c r="E858" s="13"/>
      <c r="F858" s="46"/>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row>
    <row r="859" spans="5:48" ht="13">
      <c r="E859" s="13"/>
      <c r="F859" s="46"/>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row>
    <row r="860" spans="5:48" ht="13">
      <c r="E860" s="13"/>
      <c r="F860" s="46"/>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row>
    <row r="861" spans="5:48" ht="13">
      <c r="E861" s="13"/>
      <c r="F861" s="46"/>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row>
    <row r="862" spans="5:48" ht="13">
      <c r="E862" s="13"/>
      <c r="F862" s="46"/>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row>
    <row r="863" spans="5:48" ht="13">
      <c r="E863" s="13"/>
      <c r="F863" s="46"/>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row>
    <row r="864" spans="5:48" ht="13">
      <c r="E864" s="13"/>
      <c r="F864" s="46"/>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row>
    <row r="865" spans="5:48" ht="13">
      <c r="E865" s="13"/>
      <c r="F865" s="46"/>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row>
    <row r="866" spans="5:48" ht="13">
      <c r="E866" s="13"/>
      <c r="F866" s="46"/>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row>
    <row r="867" spans="5:48" ht="13">
      <c r="E867" s="13"/>
      <c r="F867" s="46"/>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row>
    <row r="868" spans="5:48" ht="13">
      <c r="E868" s="13"/>
      <c r="F868" s="46"/>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row>
    <row r="869" spans="5:48" ht="13">
      <c r="E869" s="13"/>
      <c r="F869" s="46"/>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row>
    <row r="870" spans="5:48" ht="13">
      <c r="E870" s="13"/>
      <c r="F870" s="46"/>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row>
    <row r="871" spans="5:48" ht="13">
      <c r="E871" s="13"/>
      <c r="F871" s="46"/>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row>
    <row r="872" spans="5:48" ht="13">
      <c r="E872" s="13"/>
      <c r="F872" s="46"/>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row>
    <row r="873" spans="5:48" ht="13">
      <c r="E873" s="13"/>
      <c r="F873" s="46"/>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row>
    <row r="874" spans="5:48" ht="13">
      <c r="E874" s="13"/>
      <c r="F874" s="46"/>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row>
    <row r="875" spans="5:48" ht="13">
      <c r="E875" s="13"/>
      <c r="F875" s="46"/>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row>
    <row r="876" spans="5:48" ht="13">
      <c r="E876" s="13"/>
      <c r="F876" s="46"/>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row>
    <row r="877" spans="5:48" ht="13">
      <c r="E877" s="13"/>
      <c r="F877" s="46"/>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row>
    <row r="878" spans="5:48" ht="13">
      <c r="E878" s="13"/>
      <c r="F878" s="46"/>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row>
    <row r="879" spans="5:48" ht="13">
      <c r="E879" s="13"/>
      <c r="F879" s="46"/>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row>
    <row r="880" spans="5:48" ht="13">
      <c r="E880" s="13"/>
      <c r="F880" s="46"/>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row>
    <row r="881" spans="5:48" ht="13">
      <c r="E881" s="13"/>
      <c r="F881" s="46"/>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row>
    <row r="882" spans="5:48" ht="13">
      <c r="E882" s="13"/>
      <c r="F882" s="46"/>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row>
    <row r="883" spans="5:48" ht="13">
      <c r="E883" s="13"/>
      <c r="F883" s="46"/>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row>
    <row r="884" spans="5:48" ht="13">
      <c r="E884" s="13"/>
      <c r="F884" s="46"/>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row>
    <row r="885" spans="5:48" ht="13">
      <c r="E885" s="13"/>
      <c r="F885" s="46"/>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row>
    <row r="886" spans="5:48" ht="13">
      <c r="E886" s="13"/>
      <c r="F886" s="46"/>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row>
    <row r="887" spans="5:48" ht="13">
      <c r="E887" s="13"/>
      <c r="F887" s="46"/>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row>
    <row r="888" spans="5:48" ht="13">
      <c r="E888" s="13"/>
      <c r="F888" s="46"/>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row>
    <row r="889" spans="5:48" ht="13">
      <c r="E889" s="13"/>
      <c r="F889" s="46"/>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row>
    <row r="890" spans="5:48" ht="13">
      <c r="E890" s="13"/>
      <c r="F890" s="46"/>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row>
    <row r="891" spans="5:48" ht="13">
      <c r="E891" s="13"/>
      <c r="F891" s="46"/>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row>
    <row r="892" spans="5:48" ht="13">
      <c r="E892" s="13"/>
      <c r="F892" s="46"/>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row>
    <row r="893" spans="5:48" ht="13">
      <c r="E893" s="13"/>
      <c r="F893" s="46"/>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row>
    <row r="894" spans="5:48" ht="13">
      <c r="E894" s="13"/>
      <c r="F894" s="46"/>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row>
    <row r="895" spans="5:48" ht="13">
      <c r="E895" s="13"/>
      <c r="F895" s="46"/>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row>
    <row r="896" spans="5:48" ht="13">
      <c r="E896" s="13"/>
      <c r="F896" s="46"/>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row>
    <row r="897" spans="5:48" ht="13">
      <c r="E897" s="13"/>
      <c r="F897" s="46"/>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row>
    <row r="898" spans="5:48" ht="13">
      <c r="E898" s="13"/>
      <c r="F898" s="46"/>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row>
    <row r="899" spans="5:48" ht="13">
      <c r="E899" s="13"/>
      <c r="F899" s="46"/>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row>
    <row r="900" spans="5:48" ht="13">
      <c r="E900" s="13"/>
      <c r="F900" s="46"/>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row>
    <row r="901" spans="5:48" ht="13">
      <c r="E901" s="13"/>
      <c r="F901" s="46"/>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row>
    <row r="902" spans="5:48" ht="13">
      <c r="E902" s="13"/>
      <c r="F902" s="46"/>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row>
    <row r="903" spans="5:48" ht="13">
      <c r="E903" s="13"/>
      <c r="F903" s="46"/>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row>
    <row r="904" spans="5:48" ht="13">
      <c r="E904" s="13"/>
      <c r="F904" s="46"/>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row>
    <row r="905" spans="5:48" ht="13">
      <c r="E905" s="13"/>
      <c r="F905" s="46"/>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row>
    <row r="906" spans="5:48" ht="13">
      <c r="E906" s="13"/>
      <c r="F906" s="46"/>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row>
    <row r="907" spans="5:48" ht="13">
      <c r="E907" s="13"/>
      <c r="F907" s="46"/>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row>
    <row r="908" spans="5:48" ht="13">
      <c r="E908" s="13"/>
      <c r="F908" s="46"/>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row>
    <row r="909" spans="5:48" ht="13">
      <c r="E909" s="13"/>
      <c r="F909" s="46"/>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row>
    <row r="910" spans="5:48" ht="13">
      <c r="E910" s="13"/>
      <c r="F910" s="46"/>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row>
    <row r="911" spans="5:48" ht="13">
      <c r="E911" s="13"/>
      <c r="F911" s="46"/>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row>
    <row r="912" spans="5:48" ht="13">
      <c r="E912" s="13"/>
      <c r="F912" s="46"/>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row>
    <row r="913" spans="5:48" ht="13">
      <c r="E913" s="13"/>
      <c r="F913" s="46"/>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row>
    <row r="914" spans="5:48" ht="13">
      <c r="E914" s="13"/>
      <c r="F914" s="46"/>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row>
    <row r="915" spans="5:48" ht="13">
      <c r="E915" s="13"/>
      <c r="F915" s="46"/>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row>
    <row r="916" spans="5:48" ht="13">
      <c r="E916" s="13"/>
      <c r="F916" s="46"/>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row>
    <row r="917" spans="5:48" ht="13">
      <c r="E917" s="13"/>
      <c r="F917" s="46"/>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row>
    <row r="918" spans="5:48" ht="13">
      <c r="E918" s="13"/>
      <c r="F918" s="46"/>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row>
    <row r="919" spans="5:48" ht="13">
      <c r="E919" s="13"/>
      <c r="F919" s="46"/>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row>
    <row r="920" spans="5:48" ht="13">
      <c r="E920" s="13"/>
      <c r="F920" s="46"/>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row>
    <row r="921" spans="5:48" ht="13">
      <c r="E921" s="13"/>
      <c r="F921" s="46"/>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row>
    <row r="922" spans="5:48" ht="13">
      <c r="E922" s="13"/>
      <c r="F922" s="46"/>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row>
    <row r="923" spans="5:48" ht="13">
      <c r="E923" s="13"/>
      <c r="F923" s="46"/>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row>
    <row r="924" spans="5:48" ht="13">
      <c r="E924" s="13"/>
      <c r="F924" s="46"/>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row>
    <row r="925" spans="5:48" ht="13">
      <c r="E925" s="13"/>
      <c r="F925" s="46"/>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row>
    <row r="926" spans="5:48" ht="13">
      <c r="E926" s="13"/>
      <c r="F926" s="46"/>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row>
    <row r="927" spans="5:48" ht="13">
      <c r="E927" s="13"/>
      <c r="F927" s="46"/>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row>
    <row r="928" spans="5:48" ht="13">
      <c r="E928" s="13"/>
      <c r="F928" s="46"/>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row>
    <row r="929" spans="5:48" ht="13">
      <c r="E929" s="13"/>
      <c r="F929" s="46"/>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row>
    <row r="930" spans="5:48" ht="13">
      <c r="E930" s="13"/>
      <c r="F930" s="46"/>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row>
    <row r="931" spans="5:48" ht="13">
      <c r="E931" s="13"/>
      <c r="F931" s="46"/>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row>
    <row r="932" spans="5:48" ht="13">
      <c r="E932" s="13"/>
      <c r="F932" s="46"/>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row>
    <row r="933" spans="5:48" ht="13">
      <c r="E933" s="13"/>
      <c r="F933" s="46"/>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row>
    <row r="934" spans="5:48" ht="13">
      <c r="E934" s="13"/>
      <c r="F934" s="46"/>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row>
    <row r="935" spans="5:48" ht="13">
      <c r="E935" s="13"/>
      <c r="F935" s="46"/>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row>
    <row r="936" spans="5:48" ht="13">
      <c r="E936" s="13"/>
      <c r="F936" s="46"/>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row>
    <row r="937" spans="5:48" ht="13">
      <c r="E937" s="13"/>
      <c r="F937" s="46"/>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row>
    <row r="938" spans="5:48" ht="13">
      <c r="E938" s="13"/>
      <c r="F938" s="46"/>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row>
    <row r="939" spans="5:48" ht="13">
      <c r="E939" s="13"/>
      <c r="F939" s="46"/>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row>
    <row r="940" spans="5:48" ht="13">
      <c r="E940" s="13"/>
      <c r="F940" s="46"/>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row>
    <row r="941" spans="5:48" ht="13">
      <c r="E941" s="13"/>
      <c r="F941" s="46"/>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row>
    <row r="942" spans="5:48" ht="13">
      <c r="E942" s="13"/>
      <c r="F942" s="46"/>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row>
    <row r="943" spans="5:48" ht="13">
      <c r="E943" s="13"/>
      <c r="F943" s="46"/>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row>
    <row r="944" spans="5:48" ht="13">
      <c r="E944" s="13"/>
      <c r="F944" s="46"/>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row>
    <row r="945" spans="5:48" ht="13">
      <c r="E945" s="13"/>
      <c r="F945" s="46"/>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row>
    <row r="946" spans="5:48" ht="13">
      <c r="E946" s="13"/>
      <c r="F946" s="46"/>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row>
    <row r="947" spans="5:48" ht="13">
      <c r="E947" s="13"/>
      <c r="F947" s="46"/>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row>
    <row r="948" spans="5:48" ht="13">
      <c r="E948" s="13"/>
      <c r="F948" s="46"/>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row>
    <row r="949" spans="5:48" ht="13">
      <c r="E949" s="13"/>
      <c r="F949" s="46"/>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row>
    <row r="950" spans="5:48" ht="13">
      <c r="E950" s="13"/>
      <c r="F950" s="46"/>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row>
    <row r="951" spans="5:48" ht="13">
      <c r="E951" s="13"/>
      <c r="F951" s="46"/>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row>
    <row r="952" spans="5:48" ht="13">
      <c r="E952" s="13"/>
      <c r="F952" s="46"/>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row>
    <row r="953" spans="5:48" ht="13">
      <c r="E953" s="13"/>
      <c r="F953" s="46"/>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row>
    <row r="954" spans="5:48" ht="13">
      <c r="E954" s="13"/>
      <c r="F954" s="46"/>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row>
    <row r="955" spans="5:48" ht="13">
      <c r="E955" s="13"/>
      <c r="F955" s="46"/>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row>
    <row r="956" spans="5:48" ht="13">
      <c r="E956" s="13"/>
      <c r="F956" s="46"/>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row>
    <row r="957" spans="5:48" ht="13">
      <c r="E957" s="13"/>
      <c r="F957" s="46"/>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row>
    <row r="958" spans="5:48" ht="13">
      <c r="E958" s="13"/>
      <c r="F958" s="46"/>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row>
    <row r="959" spans="5:48" ht="13">
      <c r="E959" s="13"/>
      <c r="F959" s="46"/>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row>
    <row r="960" spans="5:48" ht="13">
      <c r="E960" s="13"/>
      <c r="F960" s="46"/>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row>
    <row r="961" spans="5:48" ht="13">
      <c r="E961" s="13"/>
      <c r="F961" s="46"/>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row>
    <row r="962" spans="5:48" ht="13">
      <c r="E962" s="13"/>
      <c r="F962" s="46"/>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row>
    <row r="963" spans="5:48" ht="13">
      <c r="E963" s="13"/>
      <c r="F963" s="46"/>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row>
    <row r="964" spans="5:48" ht="13">
      <c r="E964" s="13"/>
      <c r="F964" s="46"/>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row>
    <row r="965" spans="5:48" ht="13">
      <c r="E965" s="13"/>
      <c r="F965" s="46"/>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row>
    <row r="966" spans="5:48" ht="13">
      <c r="E966" s="13"/>
      <c r="F966" s="46"/>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row>
    <row r="967" spans="5:48" ht="13">
      <c r="E967" s="13"/>
      <c r="F967" s="46"/>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row>
    <row r="968" spans="5:48" ht="13">
      <c r="E968" s="13"/>
      <c r="F968" s="46"/>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row>
    <row r="969" spans="5:48" ht="13">
      <c r="E969" s="13"/>
      <c r="F969" s="46"/>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row>
    <row r="970" spans="5:48" ht="13">
      <c r="E970" s="13"/>
      <c r="F970" s="46"/>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row>
    <row r="971" spans="5:48" ht="13">
      <c r="E971" s="13"/>
      <c r="F971" s="46"/>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row>
    <row r="972" spans="5:48" ht="13">
      <c r="E972" s="13"/>
      <c r="F972" s="46"/>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row>
    <row r="973" spans="5:48" ht="13">
      <c r="E973" s="13"/>
      <c r="F973" s="46"/>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row>
    <row r="974" spans="5:48" ht="13">
      <c r="E974" s="13"/>
      <c r="F974" s="46"/>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row>
    <row r="975" spans="5:48" ht="13">
      <c r="E975" s="13"/>
      <c r="F975" s="46"/>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row>
    <row r="976" spans="5:48" ht="13">
      <c r="E976" s="13"/>
      <c r="F976" s="46"/>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row>
    <row r="977" spans="5:48" ht="13">
      <c r="E977" s="13"/>
      <c r="F977" s="46"/>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row>
    <row r="978" spans="5:48" ht="13">
      <c r="E978" s="13"/>
      <c r="F978" s="46"/>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row>
    <row r="979" spans="5:48" ht="13">
      <c r="E979" s="13"/>
      <c r="F979" s="46"/>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row>
    <row r="980" spans="5:48" ht="13">
      <c r="E980" s="13"/>
      <c r="F980" s="46"/>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row>
    <row r="981" spans="5:48" ht="13">
      <c r="E981" s="13"/>
      <c r="F981" s="46"/>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row>
    <row r="982" spans="5:48" ht="13">
      <c r="E982" s="13"/>
      <c r="F982" s="46"/>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row>
    <row r="983" spans="5:48" ht="13">
      <c r="E983" s="13"/>
      <c r="F983" s="46"/>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row>
    <row r="984" spans="5:48" ht="13">
      <c r="E984" s="13"/>
      <c r="F984" s="46"/>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row>
    <row r="985" spans="5:48" ht="13">
      <c r="E985" s="13"/>
      <c r="F985" s="46"/>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row>
    <row r="986" spans="5:48" ht="13">
      <c r="E986" s="13"/>
      <c r="F986" s="46"/>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row>
    <row r="987" spans="5:48" ht="13">
      <c r="E987" s="13"/>
      <c r="F987" s="46"/>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row>
    <row r="988" spans="5:48" ht="13">
      <c r="E988" s="13"/>
      <c r="F988" s="46"/>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row>
    <row r="989" spans="5:48" ht="13">
      <c r="E989" s="13"/>
      <c r="F989" s="46"/>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row>
    <row r="990" spans="5:48" ht="13">
      <c r="E990" s="13"/>
      <c r="F990" s="46"/>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row>
    <row r="991" spans="5:48" ht="13">
      <c r="E991" s="13"/>
      <c r="F991" s="46"/>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row>
    <row r="992" spans="5:48" ht="13">
      <c r="E992" s="13"/>
      <c r="F992" s="46"/>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row>
    <row r="993" spans="5:48" ht="13">
      <c r="E993" s="13"/>
      <c r="F993" s="46"/>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row>
    <row r="994" spans="5:48" ht="13">
      <c r="E994" s="13"/>
      <c r="F994" s="46"/>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row>
    <row r="995" spans="5:48" ht="13">
      <c r="E995" s="13"/>
      <c r="F995" s="46"/>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row>
    <row r="996" spans="5:48" ht="13">
      <c r="E996" s="13"/>
      <c r="F996" s="46"/>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row>
    <row r="997" spans="5:48" ht="13">
      <c r="E997" s="13"/>
      <c r="F997" s="46"/>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row>
    <row r="998" spans="5:48" ht="15.75" customHeight="1">
      <c r="E998" s="13"/>
      <c r="F998" s="46"/>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row>
    <row r="999" spans="5:48" ht="15.75" customHeight="1">
      <c r="E999" s="13"/>
      <c r="F999" s="46"/>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row>
    <row r="1000" spans="5:48" ht="15.75" customHeight="1">
      <c r="E1000" s="13"/>
      <c r="F1000" s="46"/>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row>
    <row r="1001" spans="5:48" ht="15.75" customHeight="1">
      <c r="E1001" s="13"/>
      <c r="F1001" s="46"/>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row>
    <row r="1002" spans="5:48" ht="15.75" customHeight="1">
      <c r="F1002" s="46"/>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row>
  </sheetData>
  <printOptions horizontalCentered="1" gridLines="1"/>
  <pageMargins left="0.7" right="0.7" top="0.75" bottom="0.75" header="0" footer="0"/>
  <pageSetup fitToHeight="0" pageOrder="overThenDown" orientation="landscape" cellComments="atEnd"/>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G15"/>
  <sheetViews>
    <sheetView workbookViewId="0">
      <selection activeCell="F5" sqref="F5"/>
    </sheetView>
  </sheetViews>
  <sheetFormatPr baseColWidth="10" defaultColWidth="14.5" defaultRowHeight="15.75" customHeight="1"/>
  <cols>
    <col min="2" max="2" width="70.6640625" customWidth="1"/>
  </cols>
  <sheetData>
    <row r="1" spans="1:7" ht="15.75" customHeight="1">
      <c r="A1" s="23"/>
    </row>
    <row r="2" spans="1:7" ht="15.75" customHeight="1">
      <c r="A2" s="3"/>
      <c r="B2" s="24"/>
    </row>
    <row r="3" spans="1:7" ht="142" customHeight="1">
      <c r="B3" s="24" t="s">
        <v>61</v>
      </c>
    </row>
    <row r="4" spans="1:7" ht="15.75" customHeight="1">
      <c r="B4" s="49"/>
    </row>
    <row r="5" spans="1:7" ht="137" customHeight="1">
      <c r="B5" s="92" t="s">
        <v>150</v>
      </c>
    </row>
    <row r="6" spans="1:7" ht="15.75" customHeight="1">
      <c r="B6" s="50"/>
    </row>
    <row r="7" spans="1:7" ht="15.75" customHeight="1">
      <c r="C7" s="51" t="s">
        <v>151</v>
      </c>
      <c r="D7" s="52" t="s">
        <v>145</v>
      </c>
    </row>
    <row r="8" spans="1:7" ht="15.75" customHeight="1">
      <c r="C8" s="53" t="s">
        <v>62</v>
      </c>
      <c r="D8" s="54" t="s">
        <v>63</v>
      </c>
    </row>
    <row r="9" spans="1:7" ht="15.75" customHeight="1">
      <c r="B9" s="50"/>
    </row>
    <row r="10" spans="1:7" ht="9" customHeight="1"/>
    <row r="11" spans="1:7" ht="15" hidden="1" customHeight="1">
      <c r="B11" s="24"/>
    </row>
    <row r="12" spans="1:7" ht="15.75" customHeight="1">
      <c r="B12" s="143" t="s">
        <v>186</v>
      </c>
      <c r="C12" s="7" t="s">
        <v>1</v>
      </c>
      <c r="D12" s="8" t="s">
        <v>2</v>
      </c>
      <c r="E12" s="8" t="s">
        <v>3</v>
      </c>
      <c r="F12" s="8" t="s">
        <v>4</v>
      </c>
      <c r="G12" s="9" t="s">
        <v>5</v>
      </c>
    </row>
    <row r="13" spans="1:7" ht="15.75" customHeight="1">
      <c r="B13" s="144"/>
      <c r="C13" s="4" t="s">
        <v>9</v>
      </c>
      <c r="D13" s="13">
        <v>2</v>
      </c>
      <c r="E13" s="13">
        <v>32</v>
      </c>
      <c r="F13" s="13">
        <v>4</v>
      </c>
      <c r="G13" s="13">
        <v>4</v>
      </c>
    </row>
    <row r="14" spans="1:7" ht="15.75" customHeight="1">
      <c r="B14" s="144"/>
      <c r="C14" s="4" t="s">
        <v>10</v>
      </c>
      <c r="D14" s="13">
        <v>8</v>
      </c>
      <c r="E14" s="13">
        <v>32</v>
      </c>
      <c r="F14" s="13">
        <v>8</v>
      </c>
      <c r="G14" s="13">
        <v>6</v>
      </c>
    </row>
    <row r="15" spans="1:7" ht="15.75" customHeight="1">
      <c r="B15" s="145"/>
      <c r="C15" s="4" t="s">
        <v>11</v>
      </c>
      <c r="D15" s="13">
        <v>32</v>
      </c>
      <c r="E15" s="13">
        <v>64</v>
      </c>
      <c r="F15" s="13">
        <v>8</v>
      </c>
      <c r="G15" s="13">
        <v>20</v>
      </c>
    </row>
  </sheetData>
  <mergeCells count="1">
    <mergeCell ref="B12:B15"/>
  </mergeCells>
  <printOptions horizontalCentered="1" gridLines="1"/>
  <pageMargins left="0.7" right="0.7" top="0.75" bottom="0.75" header="0" footer="0"/>
  <pageSetup fitToHeight="0" pageOrder="overThenDown"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L31"/>
  <sheetViews>
    <sheetView tabSelected="1" workbookViewId="0">
      <selection activeCell="L18" sqref="L18"/>
    </sheetView>
  </sheetViews>
  <sheetFormatPr baseColWidth="10" defaultColWidth="14.5" defaultRowHeight="15.75" customHeight="1"/>
  <cols>
    <col min="2" max="2" width="50.1640625" customWidth="1"/>
    <col min="3" max="4" width="11" customWidth="1"/>
    <col min="5" max="11" width="9" customWidth="1"/>
  </cols>
  <sheetData>
    <row r="1" spans="1:12" ht="13"/>
    <row r="2" spans="1:12" ht="48" customHeight="1">
      <c r="B2" s="6"/>
      <c r="C2" s="4"/>
    </row>
    <row r="3" spans="1:12" ht="48" customHeight="1">
      <c r="B3" s="92" t="s">
        <v>198</v>
      </c>
      <c r="C3" s="4"/>
    </row>
    <row r="5" spans="1:12" ht="13">
      <c r="A5" s="55" t="s">
        <v>64</v>
      </c>
      <c r="B5" s="55" t="s">
        <v>65</v>
      </c>
      <c r="C5" s="56"/>
      <c r="D5" s="57"/>
      <c r="E5" s="146" t="s">
        <v>66</v>
      </c>
      <c r="F5" s="147"/>
      <c r="G5" s="147"/>
      <c r="H5" s="147"/>
      <c r="I5" s="147"/>
      <c r="J5" s="147"/>
      <c r="K5" s="148"/>
    </row>
    <row r="6" spans="1:12" ht="13">
      <c r="A6" s="108"/>
      <c r="B6" s="109"/>
      <c r="C6" s="122" t="s">
        <v>67</v>
      </c>
      <c r="D6" s="58" t="s">
        <v>68</v>
      </c>
      <c r="E6" s="58" t="s">
        <v>69</v>
      </c>
      <c r="F6" s="58" t="s">
        <v>70</v>
      </c>
      <c r="G6" s="58" t="s">
        <v>71</v>
      </c>
      <c r="H6" s="58" t="s">
        <v>72</v>
      </c>
      <c r="I6" s="58" t="s">
        <v>73</v>
      </c>
      <c r="J6" s="58" t="s">
        <v>74</v>
      </c>
      <c r="K6" s="58" t="s">
        <v>75</v>
      </c>
    </row>
    <row r="7" spans="1:12" ht="26.25" customHeight="1">
      <c r="A7" s="236" t="s">
        <v>49</v>
      </c>
      <c r="B7" s="237" t="s">
        <v>159</v>
      </c>
      <c r="C7" s="238">
        <v>1</v>
      </c>
      <c r="D7" s="239">
        <v>0</v>
      </c>
      <c r="E7" s="239"/>
      <c r="F7" s="239">
        <v>1</v>
      </c>
      <c r="G7" s="239">
        <v>2</v>
      </c>
      <c r="H7" s="239">
        <v>3</v>
      </c>
      <c r="I7" s="239">
        <v>4</v>
      </c>
      <c r="J7" s="239" t="s">
        <v>274</v>
      </c>
      <c r="K7" s="239" t="s">
        <v>275</v>
      </c>
    </row>
    <row r="8" spans="1:12" ht="26.25" customHeight="1">
      <c r="A8" s="236" t="s">
        <v>50</v>
      </c>
      <c r="B8" s="237" t="s">
        <v>154</v>
      </c>
      <c r="C8" s="238">
        <v>1</v>
      </c>
      <c r="D8" s="239">
        <v>1</v>
      </c>
      <c r="E8" s="239" t="s">
        <v>276</v>
      </c>
      <c r="F8" s="239">
        <v>4</v>
      </c>
      <c r="G8" s="240">
        <v>5</v>
      </c>
      <c r="H8" s="239">
        <v>6</v>
      </c>
      <c r="I8" s="239">
        <v>7</v>
      </c>
      <c r="J8" s="239">
        <v>8</v>
      </c>
      <c r="K8" s="239" t="s">
        <v>275</v>
      </c>
    </row>
    <row r="9" spans="1:12" ht="26.25" customHeight="1">
      <c r="A9" s="123" t="s">
        <v>51</v>
      </c>
      <c r="B9" s="241" t="s">
        <v>130</v>
      </c>
      <c r="C9" s="242">
        <v>1</v>
      </c>
      <c r="D9" s="243">
        <v>2</v>
      </c>
      <c r="E9" s="243" t="s">
        <v>277</v>
      </c>
      <c r="F9" s="243" t="s">
        <v>278</v>
      </c>
      <c r="G9" s="244" t="s">
        <v>279</v>
      </c>
      <c r="H9" s="243" t="s">
        <v>280</v>
      </c>
      <c r="I9" s="243" t="s">
        <v>281</v>
      </c>
      <c r="J9" s="243" t="s">
        <v>282</v>
      </c>
      <c r="K9" s="243" t="s">
        <v>283</v>
      </c>
      <c r="L9" s="158" t="s">
        <v>214</v>
      </c>
    </row>
    <row r="10" spans="1:12" ht="26.25" customHeight="1">
      <c r="A10" s="123" t="s">
        <v>52</v>
      </c>
      <c r="B10" s="241" t="s">
        <v>155</v>
      </c>
      <c r="C10" s="242">
        <v>1</v>
      </c>
      <c r="D10" s="243">
        <v>3</v>
      </c>
      <c r="E10" s="243" t="s">
        <v>277</v>
      </c>
      <c r="F10" s="243" t="s">
        <v>284</v>
      </c>
      <c r="G10" s="243" t="s">
        <v>280</v>
      </c>
      <c r="H10" s="243" t="s">
        <v>285</v>
      </c>
      <c r="I10" s="245" t="s">
        <v>286</v>
      </c>
      <c r="J10" s="243" t="s">
        <v>287</v>
      </c>
      <c r="K10" s="243" t="s">
        <v>283</v>
      </c>
      <c r="L10" s="158" t="s">
        <v>215</v>
      </c>
    </row>
    <row r="11" spans="1:12" ht="26.25" customHeight="1">
      <c r="A11" s="236" t="s">
        <v>53</v>
      </c>
      <c r="B11" s="237" t="s">
        <v>197</v>
      </c>
      <c r="C11" s="238">
        <v>1</v>
      </c>
      <c r="D11" s="239">
        <v>4</v>
      </c>
      <c r="E11" s="239" t="s">
        <v>288</v>
      </c>
      <c r="F11" s="239" t="s">
        <v>281</v>
      </c>
      <c r="G11" s="239" t="s">
        <v>289</v>
      </c>
      <c r="H11" s="246" t="s">
        <v>290</v>
      </c>
      <c r="I11" s="239" t="s">
        <v>287</v>
      </c>
      <c r="J11" s="239" t="s">
        <v>291</v>
      </c>
      <c r="K11" s="239" t="s">
        <v>292</v>
      </c>
    </row>
    <row r="12" spans="1:12" ht="26.25" customHeight="1">
      <c r="A12" s="236" t="s">
        <v>54</v>
      </c>
      <c r="B12" s="237" t="s">
        <v>132</v>
      </c>
      <c r="C12" s="238">
        <v>1</v>
      </c>
      <c r="D12" s="239">
        <v>5</v>
      </c>
      <c r="E12" s="239" t="s">
        <v>293</v>
      </c>
      <c r="F12" s="239" t="s">
        <v>287</v>
      </c>
      <c r="G12" s="239" t="s">
        <v>283</v>
      </c>
      <c r="H12" s="239" t="s">
        <v>294</v>
      </c>
      <c r="I12" s="239" t="s">
        <v>295</v>
      </c>
      <c r="J12" s="239" t="s">
        <v>296</v>
      </c>
      <c r="K12" s="239" t="s">
        <v>292</v>
      </c>
    </row>
    <row r="13" spans="1:12" ht="26.25" customHeight="1">
      <c r="A13" s="123" t="s">
        <v>55</v>
      </c>
      <c r="B13" s="241" t="s">
        <v>157</v>
      </c>
      <c r="C13" s="242">
        <v>1</v>
      </c>
      <c r="D13" s="243">
        <v>6</v>
      </c>
      <c r="E13" s="243" t="s">
        <v>297</v>
      </c>
      <c r="F13" s="243" t="s">
        <v>295</v>
      </c>
      <c r="G13" s="244" t="s">
        <v>296</v>
      </c>
      <c r="H13" s="243" t="s">
        <v>298</v>
      </c>
      <c r="I13" s="243" t="s">
        <v>233</v>
      </c>
      <c r="J13" s="243" t="s">
        <v>299</v>
      </c>
      <c r="K13" s="243" t="s">
        <v>300</v>
      </c>
      <c r="L13" s="158" t="s">
        <v>216</v>
      </c>
    </row>
    <row r="14" spans="1:12" ht="26.25" customHeight="1">
      <c r="A14" s="123" t="s">
        <v>56</v>
      </c>
      <c r="B14" s="124" t="s">
        <v>131</v>
      </c>
      <c r="C14" s="242">
        <v>1</v>
      </c>
      <c r="D14" s="243">
        <v>7</v>
      </c>
      <c r="E14" s="243" t="s">
        <v>301</v>
      </c>
      <c r="F14" s="243" t="s">
        <v>286</v>
      </c>
      <c r="G14" s="243" t="s">
        <v>287</v>
      </c>
      <c r="H14" s="243" t="s">
        <v>302</v>
      </c>
      <c r="I14" s="243" t="s">
        <v>303</v>
      </c>
      <c r="J14" s="243" t="s">
        <v>304</v>
      </c>
      <c r="K14" s="243" t="s">
        <v>300</v>
      </c>
    </row>
    <row r="15" spans="1:12" ht="26.25" customHeight="1">
      <c r="A15" s="236" t="s">
        <v>57</v>
      </c>
      <c r="B15" s="247" t="s">
        <v>158</v>
      </c>
      <c r="C15" s="238">
        <v>1</v>
      </c>
      <c r="D15" s="248">
        <v>0</v>
      </c>
      <c r="E15" s="239" t="s">
        <v>305</v>
      </c>
      <c r="F15" s="239" t="s">
        <v>306</v>
      </c>
      <c r="G15" s="239" t="s">
        <v>299</v>
      </c>
      <c r="H15" s="239" t="s">
        <v>307</v>
      </c>
      <c r="I15" s="239" t="s">
        <v>233</v>
      </c>
      <c r="J15" s="239" t="s">
        <v>308</v>
      </c>
      <c r="K15" s="239" t="s">
        <v>309</v>
      </c>
      <c r="L15" s="158" t="s">
        <v>216</v>
      </c>
    </row>
    <row r="16" spans="1:12" ht="26.25" customHeight="1">
      <c r="A16" s="236" t="s">
        <v>58</v>
      </c>
      <c r="B16" s="237" t="s">
        <v>162</v>
      </c>
      <c r="C16" s="238">
        <v>1</v>
      </c>
      <c r="D16" s="249">
        <v>1</v>
      </c>
      <c r="E16" s="239" t="s">
        <v>310</v>
      </c>
      <c r="F16" s="239" t="s">
        <v>295</v>
      </c>
      <c r="G16" s="240" t="s">
        <v>296</v>
      </c>
      <c r="H16" s="239" t="s">
        <v>311</v>
      </c>
      <c r="I16" s="239" t="s">
        <v>312</v>
      </c>
      <c r="J16" s="239" t="s">
        <v>313</v>
      </c>
      <c r="K16" s="239" t="s">
        <v>309</v>
      </c>
    </row>
    <row r="17" spans="1:12" ht="26.25" customHeight="1">
      <c r="A17" s="123" t="s">
        <v>59</v>
      </c>
      <c r="B17" s="124" t="s">
        <v>156</v>
      </c>
      <c r="C17" s="242">
        <v>1</v>
      </c>
      <c r="D17" s="250">
        <v>2</v>
      </c>
      <c r="E17" s="243"/>
      <c r="F17" s="243" t="s">
        <v>314</v>
      </c>
      <c r="G17" s="243" t="s">
        <v>315</v>
      </c>
      <c r="H17" s="243" t="s">
        <v>303</v>
      </c>
      <c r="I17" s="243" t="s">
        <v>295</v>
      </c>
      <c r="J17" s="243" t="s">
        <v>316</v>
      </c>
      <c r="K17" s="243" t="s">
        <v>317</v>
      </c>
    </row>
    <row r="18" spans="1:12" ht="26.25" customHeight="1">
      <c r="A18" s="123" t="s">
        <v>161</v>
      </c>
      <c r="B18" s="124" t="s">
        <v>160</v>
      </c>
      <c r="C18" s="242">
        <v>1</v>
      </c>
      <c r="D18" s="250">
        <v>3</v>
      </c>
      <c r="E18" s="243" t="s">
        <v>318</v>
      </c>
      <c r="F18" s="243" t="s">
        <v>319</v>
      </c>
      <c r="G18" s="243" t="s">
        <v>292</v>
      </c>
      <c r="H18" s="243" t="s">
        <v>320</v>
      </c>
      <c r="I18" s="243" t="s">
        <v>233</v>
      </c>
      <c r="J18" s="243" t="s">
        <v>321</v>
      </c>
      <c r="K18" s="243" t="s">
        <v>317</v>
      </c>
      <c r="L18" s="12" t="s">
        <v>333</v>
      </c>
    </row>
    <row r="19" spans="1:12" ht="26.25" customHeight="1">
      <c r="A19" s="251"/>
      <c r="B19" s="252" t="s">
        <v>322</v>
      </c>
      <c r="C19" s="253"/>
      <c r="D19" s="254">
        <v>4</v>
      </c>
      <c r="E19" s="239"/>
      <c r="F19" s="255" t="s">
        <v>323</v>
      </c>
      <c r="G19" s="255"/>
      <c r="H19" s="255"/>
      <c r="I19" s="255"/>
      <c r="J19" s="255"/>
      <c r="K19" s="239"/>
    </row>
    <row r="20" spans="1:12" ht="26.25" customHeight="1">
      <c r="A20" s="256"/>
      <c r="B20" s="257" t="s">
        <v>324</v>
      </c>
      <c r="C20" s="258"/>
      <c r="D20" s="254">
        <v>5</v>
      </c>
      <c r="E20" s="239"/>
      <c r="F20" s="255" t="s">
        <v>323</v>
      </c>
      <c r="G20" s="239"/>
      <c r="H20" s="239"/>
      <c r="I20" s="239"/>
      <c r="J20" s="239"/>
      <c r="K20" s="239"/>
    </row>
    <row r="21" spans="1:12" ht="26.25" customHeight="1">
      <c r="A21" s="259" t="s">
        <v>50</v>
      </c>
      <c r="B21" s="260" t="s">
        <v>154</v>
      </c>
      <c r="C21" s="261">
        <v>2</v>
      </c>
      <c r="D21" s="261">
        <v>4</v>
      </c>
      <c r="E21" s="243"/>
      <c r="F21" s="243" t="s">
        <v>317</v>
      </c>
      <c r="G21" s="243" t="s">
        <v>325</v>
      </c>
      <c r="H21" s="243" t="s">
        <v>326</v>
      </c>
      <c r="I21" s="243" t="s">
        <v>327</v>
      </c>
      <c r="J21" s="243" t="s">
        <v>328</v>
      </c>
      <c r="K21" s="243" t="s">
        <v>329</v>
      </c>
    </row>
    <row r="22" spans="1:12" ht="26.25" customHeight="1">
      <c r="A22" s="259" t="s">
        <v>51</v>
      </c>
      <c r="B22" s="262" t="s">
        <v>130</v>
      </c>
      <c r="C22" s="261">
        <v>2</v>
      </c>
      <c r="D22" s="261">
        <v>5</v>
      </c>
      <c r="E22" s="243"/>
      <c r="F22" s="243" t="s">
        <v>325</v>
      </c>
      <c r="G22" s="243" t="s">
        <v>326</v>
      </c>
      <c r="H22" s="243" t="s">
        <v>330</v>
      </c>
      <c r="I22" s="243" t="s">
        <v>331</v>
      </c>
      <c r="J22" s="243" t="s">
        <v>332</v>
      </c>
      <c r="K22" s="243" t="s">
        <v>329</v>
      </c>
      <c r="L22" s="158" t="s">
        <v>216</v>
      </c>
    </row>
    <row r="23" spans="1:12" ht="26.25" customHeight="1">
      <c r="A23" s="61"/>
      <c r="B23" s="60"/>
      <c r="C23" s="59"/>
      <c r="D23" s="59"/>
      <c r="E23" s="59"/>
      <c r="F23" s="59"/>
      <c r="G23" s="59"/>
      <c r="H23" s="59"/>
      <c r="I23" s="59"/>
      <c r="J23" s="59"/>
      <c r="K23" s="59"/>
    </row>
    <row r="24" spans="1:12" ht="26.25" customHeight="1">
      <c r="A24" s="61"/>
      <c r="B24" s="62"/>
      <c r="C24" s="63"/>
      <c r="D24" s="63"/>
      <c r="E24" s="63"/>
      <c r="F24" s="63"/>
      <c r="G24" s="63"/>
      <c r="H24" s="63"/>
      <c r="I24" s="63"/>
      <c r="J24" s="63"/>
      <c r="K24" s="63"/>
    </row>
    <row r="25" spans="1:12" ht="26.25" customHeight="1">
      <c r="A25" s="61"/>
      <c r="B25" s="62"/>
      <c r="C25" s="63"/>
      <c r="D25" s="63"/>
      <c r="E25" s="63"/>
      <c r="F25" s="63"/>
      <c r="G25" s="63"/>
      <c r="H25" s="63"/>
      <c r="I25" s="63"/>
      <c r="J25" s="63"/>
      <c r="K25" s="63"/>
    </row>
    <row r="26" spans="1:12" ht="26.25" customHeight="1">
      <c r="A26" s="61"/>
      <c r="B26" s="62"/>
      <c r="C26" s="63"/>
      <c r="D26" s="63"/>
      <c r="E26" s="63"/>
      <c r="F26" s="63"/>
      <c r="G26" s="63"/>
      <c r="H26" s="63"/>
      <c r="I26" s="63"/>
      <c r="J26" s="63"/>
      <c r="K26" s="63"/>
    </row>
    <row r="27" spans="1:12" ht="26.25" customHeight="1">
      <c r="A27" s="61"/>
      <c r="B27" s="62"/>
      <c r="C27" s="63"/>
      <c r="D27" s="63"/>
      <c r="E27" s="63"/>
      <c r="F27" s="63"/>
      <c r="G27" s="63"/>
      <c r="H27" s="63"/>
      <c r="I27" s="63"/>
      <c r="J27" s="63"/>
      <c r="K27" s="63"/>
    </row>
    <row r="28" spans="1:12" ht="26.25" customHeight="1">
      <c r="A28" s="61"/>
      <c r="B28" s="62"/>
      <c r="C28" s="63"/>
      <c r="D28" s="63"/>
      <c r="E28" s="63"/>
      <c r="F28" s="63"/>
      <c r="G28" s="63"/>
      <c r="H28" s="63"/>
      <c r="I28" s="63"/>
      <c r="J28" s="63"/>
      <c r="K28" s="63"/>
    </row>
    <row r="29" spans="1:12" ht="26.25" customHeight="1">
      <c r="A29" s="61"/>
      <c r="B29" s="62"/>
      <c r="C29" s="63"/>
      <c r="D29" s="63"/>
      <c r="E29" s="63"/>
      <c r="F29" s="63"/>
      <c r="G29" s="63"/>
      <c r="H29" s="63"/>
      <c r="I29" s="63"/>
      <c r="J29" s="63"/>
      <c r="K29" s="63"/>
    </row>
    <row r="30" spans="1:12" ht="26.25" customHeight="1">
      <c r="A30" s="61"/>
      <c r="B30" s="62"/>
      <c r="C30" s="63"/>
      <c r="D30" s="63"/>
      <c r="E30" s="63"/>
      <c r="F30" s="63"/>
      <c r="G30" s="63"/>
      <c r="H30" s="63"/>
      <c r="I30" s="63"/>
      <c r="J30" s="63"/>
      <c r="K30" s="63"/>
    </row>
    <row r="31" spans="1:12" ht="26.25" customHeight="1">
      <c r="A31" s="61"/>
      <c r="B31" s="62"/>
      <c r="C31" s="63"/>
      <c r="D31" s="63"/>
      <c r="E31" s="63"/>
      <c r="F31" s="63"/>
      <c r="G31" s="63"/>
      <c r="H31" s="63"/>
      <c r="I31" s="63"/>
      <c r="J31" s="63"/>
      <c r="K31" s="63"/>
    </row>
  </sheetData>
  <mergeCells count="1">
    <mergeCell ref="E5:K5"/>
  </mergeCells>
  <printOptions horizontalCentered="1" gridLines="1"/>
  <pageMargins left="0.7" right="0.7" top="0.75" bottom="0.75" header="0" footer="0"/>
  <pageSetup paperSize="9" fitToHeight="0" pageOrder="overThenDown" orientation="landscape"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B1:P31"/>
  <sheetViews>
    <sheetView workbookViewId="0">
      <selection activeCell="N30" sqref="N30"/>
    </sheetView>
  </sheetViews>
  <sheetFormatPr baseColWidth="10" defaultColWidth="14.5" defaultRowHeight="15.75" customHeight="1"/>
  <sheetData>
    <row r="1" spans="2:16" ht="15.75" customHeight="1">
      <c r="B1" s="64" t="s">
        <v>199</v>
      </c>
      <c r="G1" s="65" t="s">
        <v>76</v>
      </c>
      <c r="H1" s="66">
        <v>91</v>
      </c>
    </row>
    <row r="3" spans="2:16" ht="16">
      <c r="B3" s="152"/>
      <c r="C3" s="154" t="s">
        <v>77</v>
      </c>
      <c r="D3" s="147"/>
      <c r="E3" s="147"/>
      <c r="F3" s="147"/>
      <c r="G3" s="147"/>
      <c r="H3" s="147"/>
      <c r="I3" s="147"/>
      <c r="J3" s="148"/>
    </row>
    <row r="4" spans="2:16" ht="16">
      <c r="B4" s="153"/>
      <c r="C4" s="67" t="s">
        <v>78</v>
      </c>
      <c r="D4" s="67" t="s">
        <v>79</v>
      </c>
      <c r="E4" s="67" t="s">
        <v>80</v>
      </c>
      <c r="F4" s="67" t="s">
        <v>81</v>
      </c>
      <c r="G4" s="67" t="s">
        <v>82</v>
      </c>
      <c r="H4" s="67" t="s">
        <v>83</v>
      </c>
      <c r="I4" s="68" t="s">
        <v>84</v>
      </c>
      <c r="J4" s="67" t="s">
        <v>85</v>
      </c>
      <c r="L4" s="69" t="s">
        <v>86</v>
      </c>
    </row>
    <row r="5" spans="2:16" ht="16">
      <c r="B5" s="70" t="s">
        <v>87</v>
      </c>
      <c r="C5" s="71" t="s">
        <v>334</v>
      </c>
      <c r="D5" s="71"/>
      <c r="E5" s="71"/>
      <c r="F5" s="71"/>
      <c r="G5" s="71"/>
      <c r="H5" s="71"/>
      <c r="I5" s="71"/>
      <c r="J5" s="71"/>
      <c r="L5" s="69" t="s">
        <v>88</v>
      </c>
    </row>
    <row r="6" spans="2:16" ht="16">
      <c r="B6" s="70" t="s">
        <v>89</v>
      </c>
      <c r="C6" s="71" t="s">
        <v>334</v>
      </c>
      <c r="D6" s="71"/>
      <c r="E6" s="71"/>
      <c r="F6" s="71"/>
      <c r="G6" s="71"/>
      <c r="H6" s="71"/>
      <c r="I6" s="71"/>
      <c r="J6" s="71"/>
    </row>
    <row r="7" spans="2:16" ht="16">
      <c r="B7" s="72" t="s">
        <v>90</v>
      </c>
      <c r="C7" s="73" t="s">
        <v>334</v>
      </c>
      <c r="D7" s="71"/>
      <c r="E7" s="71"/>
      <c r="F7" s="71"/>
      <c r="G7" s="71"/>
      <c r="H7" s="71"/>
      <c r="I7" s="71"/>
      <c r="J7" s="71"/>
    </row>
    <row r="8" spans="2:16" ht="16">
      <c r="B8" s="72" t="s">
        <v>146</v>
      </c>
      <c r="C8" s="73" t="s">
        <v>334</v>
      </c>
      <c r="D8" s="71"/>
      <c r="E8" s="71"/>
      <c r="F8" s="71"/>
      <c r="G8" s="71"/>
      <c r="H8" s="71"/>
      <c r="I8" s="71"/>
      <c r="J8" s="71"/>
    </row>
    <row r="9" spans="2:16" ht="16">
      <c r="B9" s="72" t="s">
        <v>91</v>
      </c>
      <c r="C9" s="73" t="s">
        <v>334</v>
      </c>
      <c r="D9" s="73"/>
      <c r="E9" s="73"/>
      <c r="F9" s="73"/>
      <c r="G9" s="73"/>
      <c r="H9" s="73"/>
      <c r="I9" s="74"/>
      <c r="J9" s="74"/>
    </row>
    <row r="10" spans="2:16" ht="16">
      <c r="B10" s="72"/>
      <c r="C10" s="75"/>
      <c r="D10" s="75"/>
      <c r="E10" s="75"/>
      <c r="F10" s="75"/>
      <c r="G10" s="75"/>
      <c r="H10" s="75"/>
      <c r="I10" s="76"/>
      <c r="J10" s="76"/>
    </row>
    <row r="11" spans="2:16" ht="16">
      <c r="B11" s="77"/>
      <c r="C11" s="78"/>
      <c r="D11" s="78"/>
      <c r="E11" s="78"/>
      <c r="F11" s="78"/>
      <c r="G11" s="78"/>
      <c r="H11" s="78"/>
      <c r="I11" s="79"/>
      <c r="J11" s="79"/>
    </row>
    <row r="12" spans="2:16" ht="15.75" customHeight="1">
      <c r="B12" s="80"/>
      <c r="C12" s="155" t="s">
        <v>92</v>
      </c>
      <c r="D12" s="147"/>
      <c r="E12" s="147"/>
      <c r="F12" s="147"/>
      <c r="G12" s="147"/>
      <c r="H12" s="147"/>
      <c r="I12" s="147"/>
      <c r="J12" s="148"/>
      <c r="K12" s="81"/>
      <c r="L12" s="82" t="s">
        <v>93</v>
      </c>
      <c r="M12" s="81"/>
      <c r="N12" s="81"/>
      <c r="O12" s="81"/>
      <c r="P12" s="81"/>
    </row>
    <row r="13" spans="2:16" ht="15.75" customHeight="1">
      <c r="B13" s="83" t="s">
        <v>37</v>
      </c>
      <c r="C13" s="84" t="s">
        <v>94</v>
      </c>
      <c r="D13" s="84" t="s">
        <v>95</v>
      </c>
      <c r="E13" s="84" t="s">
        <v>96</v>
      </c>
      <c r="F13" s="84" t="s">
        <v>97</v>
      </c>
      <c r="G13" s="84" t="s">
        <v>98</v>
      </c>
      <c r="H13" s="84" t="s">
        <v>99</v>
      </c>
      <c r="I13" s="84" t="s">
        <v>100</v>
      </c>
      <c r="J13" s="84" t="s">
        <v>101</v>
      </c>
      <c r="K13" s="81"/>
      <c r="L13" s="85" t="s">
        <v>102</v>
      </c>
      <c r="M13" s="81"/>
      <c r="N13" s="81"/>
      <c r="O13" s="86"/>
      <c r="P13" s="86"/>
    </row>
    <row r="14" spans="2:16" ht="15.75" customHeight="1">
      <c r="B14" s="83" t="s">
        <v>84</v>
      </c>
      <c r="C14" s="74"/>
      <c r="D14" s="74">
        <v>2</v>
      </c>
      <c r="E14" s="74">
        <v>4</v>
      </c>
      <c r="F14" s="74"/>
      <c r="G14" s="74"/>
      <c r="H14" s="74"/>
      <c r="I14" s="74"/>
      <c r="J14" s="74"/>
      <c r="K14" s="79"/>
      <c r="L14" s="87" t="s">
        <v>103</v>
      </c>
      <c r="M14" s="79"/>
      <c r="N14" s="79"/>
      <c r="O14" s="86"/>
      <c r="P14" s="86"/>
    </row>
    <row r="15" spans="2:16" ht="15.75" customHeight="1">
      <c r="B15" s="83" t="s">
        <v>104</v>
      </c>
      <c r="C15" s="74"/>
      <c r="D15" s="74" t="s">
        <v>335</v>
      </c>
      <c r="E15" s="74" t="s">
        <v>335</v>
      </c>
      <c r="F15" s="74"/>
      <c r="G15" s="74"/>
      <c r="H15" s="74"/>
      <c r="I15" s="74"/>
      <c r="J15" s="74"/>
      <c r="K15" s="79"/>
      <c r="L15" s="87" t="s">
        <v>105</v>
      </c>
      <c r="M15" s="79"/>
      <c r="N15" s="79"/>
      <c r="O15" s="86"/>
      <c r="P15" s="86"/>
    </row>
    <row r="16" spans="2:16" ht="15.75" customHeight="1">
      <c r="B16" s="83" t="s">
        <v>106</v>
      </c>
      <c r="C16" s="84" t="s">
        <v>107</v>
      </c>
      <c r="D16" s="84" t="s">
        <v>108</v>
      </c>
      <c r="E16" s="84" t="s">
        <v>109</v>
      </c>
      <c r="F16" s="84" t="s">
        <v>110</v>
      </c>
      <c r="G16" s="84" t="s">
        <v>111</v>
      </c>
      <c r="H16" s="84" t="s">
        <v>112</v>
      </c>
      <c r="I16" s="84" t="s">
        <v>113</v>
      </c>
      <c r="J16" s="84" t="s">
        <v>114</v>
      </c>
      <c r="K16" s="81"/>
      <c r="L16" s="81"/>
      <c r="M16" s="81"/>
      <c r="N16" s="81"/>
      <c r="O16" s="86"/>
      <c r="P16" s="86"/>
    </row>
    <row r="17" spans="2:16" ht="15.75" customHeight="1">
      <c r="B17" s="83" t="s">
        <v>84</v>
      </c>
      <c r="C17" s="76"/>
      <c r="D17" s="76"/>
      <c r="E17" s="76"/>
      <c r="F17" s="76"/>
      <c r="G17" s="76"/>
      <c r="H17" s="76"/>
      <c r="I17" s="76"/>
      <c r="J17" s="76"/>
      <c r="K17" s="79"/>
      <c r="L17" s="79"/>
      <c r="M17" s="79"/>
      <c r="N17" s="79"/>
      <c r="O17" s="86"/>
      <c r="P17" s="86"/>
    </row>
    <row r="18" spans="2:16" ht="15.75" customHeight="1">
      <c r="B18" s="83" t="s">
        <v>104</v>
      </c>
      <c r="C18" s="76"/>
      <c r="D18" s="76"/>
      <c r="E18" s="76"/>
      <c r="F18" s="76"/>
      <c r="G18" s="76"/>
      <c r="H18" s="76"/>
      <c r="I18" s="76"/>
      <c r="J18" s="76"/>
      <c r="K18" s="79"/>
      <c r="L18" s="79"/>
      <c r="M18" s="79"/>
      <c r="N18" s="79"/>
      <c r="O18" s="86"/>
      <c r="P18" s="86"/>
    </row>
    <row r="21" spans="2:16" ht="16">
      <c r="B21" s="156" t="s">
        <v>115</v>
      </c>
      <c r="C21" s="147"/>
      <c r="D21" s="147"/>
      <c r="E21" s="147"/>
      <c r="F21" s="147"/>
      <c r="G21" s="147"/>
      <c r="H21" s="147"/>
      <c r="I21" s="147"/>
      <c r="J21" s="147"/>
      <c r="K21" s="147"/>
    </row>
    <row r="22" spans="2:16" ht="34">
      <c r="B22" s="88" t="s">
        <v>116</v>
      </c>
      <c r="C22" s="89" t="s">
        <v>117</v>
      </c>
      <c r="D22" s="157" t="s">
        <v>79</v>
      </c>
      <c r="E22" s="150"/>
      <c r="F22" s="157" t="s">
        <v>118</v>
      </c>
      <c r="G22" s="150"/>
      <c r="H22" s="157" t="s">
        <v>119</v>
      </c>
      <c r="I22" s="150"/>
      <c r="J22" s="157" t="s">
        <v>120</v>
      </c>
      <c r="K22" s="150"/>
    </row>
    <row r="23" spans="2:16" ht="16">
      <c r="B23" s="70">
        <v>0</v>
      </c>
      <c r="C23" s="90"/>
      <c r="D23" s="149"/>
      <c r="E23" s="150"/>
      <c r="F23" s="149"/>
      <c r="G23" s="150"/>
      <c r="H23" s="151"/>
      <c r="I23" s="148"/>
      <c r="J23" s="151"/>
      <c r="K23" s="148"/>
    </row>
    <row r="24" spans="2:16" ht="16">
      <c r="B24" s="70">
        <v>1</v>
      </c>
      <c r="C24" s="91"/>
      <c r="D24" s="149"/>
      <c r="E24" s="150"/>
      <c r="F24" s="149"/>
      <c r="G24" s="150"/>
      <c r="H24" s="151"/>
      <c r="I24" s="148"/>
      <c r="J24" s="151"/>
      <c r="K24" s="148"/>
    </row>
    <row r="25" spans="2:16" ht="19">
      <c r="B25" s="70">
        <v>2</v>
      </c>
      <c r="C25" s="91" t="s">
        <v>336</v>
      </c>
      <c r="D25" s="236" t="s">
        <v>59</v>
      </c>
      <c r="E25" s="237" t="s">
        <v>156</v>
      </c>
      <c r="F25" s="149" t="s">
        <v>95</v>
      </c>
      <c r="G25" s="150"/>
      <c r="H25" s="151" t="s">
        <v>75</v>
      </c>
      <c r="I25" s="148"/>
      <c r="J25" s="151" t="s">
        <v>337</v>
      </c>
      <c r="K25" s="148"/>
    </row>
    <row r="26" spans="2:16" ht="19">
      <c r="B26" s="70">
        <v>3</v>
      </c>
      <c r="C26" s="91" t="s">
        <v>335</v>
      </c>
      <c r="D26" s="236" t="s">
        <v>161</v>
      </c>
      <c r="E26" s="237" t="s">
        <v>160</v>
      </c>
      <c r="F26" s="149" t="s">
        <v>338</v>
      </c>
      <c r="G26" s="150"/>
      <c r="H26" s="151" t="s">
        <v>75</v>
      </c>
      <c r="I26" s="148"/>
      <c r="J26" s="151" t="s">
        <v>50</v>
      </c>
      <c r="K26" s="148"/>
    </row>
    <row r="27" spans="2:16" ht="16">
      <c r="B27" s="70">
        <v>4</v>
      </c>
      <c r="C27" s="90" t="s">
        <v>339</v>
      </c>
      <c r="D27" s="263" t="s">
        <v>50</v>
      </c>
      <c r="E27" s="264" t="s">
        <v>154</v>
      </c>
      <c r="F27" s="149" t="s">
        <v>96</v>
      </c>
      <c r="G27" s="150"/>
      <c r="H27" s="151" t="s">
        <v>74</v>
      </c>
      <c r="I27" s="148"/>
      <c r="J27" s="151" t="s">
        <v>340</v>
      </c>
      <c r="K27" s="148"/>
    </row>
    <row r="28" spans="2:16" ht="16">
      <c r="B28" s="70">
        <v>5</v>
      </c>
      <c r="C28" s="90"/>
      <c r="D28" s="149"/>
      <c r="E28" s="150"/>
      <c r="F28" s="149"/>
      <c r="G28" s="150"/>
      <c r="H28" s="149"/>
      <c r="I28" s="150"/>
      <c r="J28" s="149"/>
      <c r="K28" s="150"/>
    </row>
    <row r="29" spans="2:16" ht="15.75" customHeight="1">
      <c r="B29" s="70">
        <v>6</v>
      </c>
      <c r="C29" s="90"/>
      <c r="D29" s="149"/>
      <c r="E29" s="150"/>
      <c r="F29" s="149"/>
      <c r="G29" s="150"/>
      <c r="H29" s="149"/>
      <c r="I29" s="150"/>
      <c r="J29" s="149"/>
      <c r="K29" s="150"/>
    </row>
    <row r="30" spans="2:16" ht="15.75" customHeight="1">
      <c r="B30" s="70">
        <v>7</v>
      </c>
      <c r="C30" s="90"/>
      <c r="D30" s="149"/>
      <c r="E30" s="150"/>
      <c r="F30" s="149"/>
      <c r="G30" s="150"/>
      <c r="H30" s="149"/>
      <c r="I30" s="150"/>
      <c r="J30" s="149"/>
      <c r="K30" s="150"/>
    </row>
    <row r="31" spans="2:16" ht="15.75" customHeight="1">
      <c r="B31" s="114"/>
    </row>
  </sheetData>
  <mergeCells count="37">
    <mergeCell ref="H24:I24"/>
    <mergeCell ref="J24:K24"/>
    <mergeCell ref="B3:B4"/>
    <mergeCell ref="C3:J3"/>
    <mergeCell ref="C12:J12"/>
    <mergeCell ref="B21:K21"/>
    <mergeCell ref="F22:G22"/>
    <mergeCell ref="H22:I22"/>
    <mergeCell ref="J22:K22"/>
    <mergeCell ref="D22:E22"/>
    <mergeCell ref="D23:E23"/>
    <mergeCell ref="F23:G23"/>
    <mergeCell ref="H23:I23"/>
    <mergeCell ref="J23:K23"/>
    <mergeCell ref="D24:E24"/>
    <mergeCell ref="F24:G24"/>
    <mergeCell ref="H28:I28"/>
    <mergeCell ref="J28:K28"/>
    <mergeCell ref="F25:G25"/>
    <mergeCell ref="H25:I25"/>
    <mergeCell ref="J25:K25"/>
    <mergeCell ref="H27:I27"/>
    <mergeCell ref="J27:K27"/>
    <mergeCell ref="F26:G26"/>
    <mergeCell ref="H26:I26"/>
    <mergeCell ref="J26:K26"/>
    <mergeCell ref="D28:E28"/>
    <mergeCell ref="F28:G28"/>
    <mergeCell ref="F27:G27"/>
    <mergeCell ref="D29:E29"/>
    <mergeCell ref="F29:G29"/>
    <mergeCell ref="H29:I29"/>
    <mergeCell ref="J29:K29"/>
    <mergeCell ref="D30:E30"/>
    <mergeCell ref="F30:G30"/>
    <mergeCell ref="H30:I30"/>
    <mergeCell ref="J30:K30"/>
  </mergeCells>
  <printOptions horizontalCentered="1" gridLines="1"/>
  <pageMargins left="0.7" right="0.7" top="0.75" bottom="0.75" header="0" footer="0"/>
  <pageSetup paperSize="9" fitToHeight="0" pageOrder="overThenDown" orientation="landscape"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L21:N21"/>
  <sheetViews>
    <sheetView workbookViewId="0">
      <selection activeCell="P17" sqref="P17"/>
    </sheetView>
  </sheetViews>
  <sheetFormatPr baseColWidth="10" defaultColWidth="14.5" defaultRowHeight="15.75" customHeight="1"/>
  <sheetData>
    <row r="21" spans="12:14" ht="15.75" customHeight="1">
      <c r="L21" s="289" t="s">
        <v>367</v>
      </c>
      <c r="M21" s="289"/>
      <c r="N21" s="28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9</vt:i4>
      </vt:variant>
    </vt:vector>
  </HeadingPairs>
  <TitlesOfParts>
    <vt:vector size="9" baseType="lpstr">
      <vt:lpstr>A</vt:lpstr>
      <vt:lpstr>B1</vt:lpstr>
      <vt:lpstr>B2</vt:lpstr>
      <vt:lpstr>B3</vt:lpstr>
      <vt:lpstr>B4</vt:lpstr>
      <vt:lpstr>C0</vt:lpstr>
      <vt:lpstr>C1</vt:lpstr>
      <vt:lpstr>C2</vt:lpstr>
      <vt:lpstr>State transition diagram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Marco Ferretti</cp:lastModifiedBy>
  <dcterms:created xsi:type="dcterms:W3CDTF">2022-01-31T22:00:51Z</dcterms:created>
  <dcterms:modified xsi:type="dcterms:W3CDTF">2024-09-09T21:51:32Z</dcterms:modified>
</cp:coreProperties>
</file>