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unipvit-my.sharepoint.com/personal/marco_ferretti_unipv_it/Documents/Documenti/Didattica/Corsi/ACA/Corso ACA AP/ACA Appelli/2024/2024-07-11/"/>
    </mc:Choice>
  </mc:AlternateContent>
  <xr:revisionPtr revIDLastSave="628" documentId="8_{97CF1893-ECBB-0A4D-B361-A51074CF189A}" xr6:coauthVersionLast="47" xr6:coauthVersionMax="47" xr10:uidLastSave="{4AAE5843-0DB1-F34B-BD0E-5B971363AF82}"/>
  <bookViews>
    <workbookView xWindow="0" yWindow="500" windowWidth="39260" windowHeight="24240" activeTab="5" xr2:uid="{00000000-000D-0000-FFFF-FFFF00000000}"/>
  </bookViews>
  <sheets>
    <sheet name="A" sheetId="1" r:id="rId1"/>
    <sheet name="B1" sheetId="2" r:id="rId2"/>
    <sheet name="B2" sheetId="3" r:id="rId3"/>
    <sheet name="B3" sheetId="4" r:id="rId4"/>
    <sheet name="C0" sheetId="6" r:id="rId5"/>
    <sheet name="C1" sheetId="7" r:id="rId6"/>
    <sheet name="C2" sheetId="8" r:id="rId7"/>
    <sheet name="State transition diagram" sheetId="9" r:id="rId8"/>
  </sheets>
  <definedNames>
    <definedName name="_xlnm.Print_Area" localSheetId="5">'C1'!$A$3:$R$28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7" l="1"/>
  <c r="G16" i="6"/>
  <c r="G36" i="4"/>
  <c r="G37" i="4" s="1"/>
  <c r="H58" i="3"/>
  <c r="H60" i="3" s="1"/>
  <c r="H56" i="3"/>
  <c r="H57" i="3"/>
  <c r="H54" i="3"/>
  <c r="J52" i="3"/>
  <c r="J53" i="3"/>
  <c r="J51" i="3"/>
  <c r="J54" i="3" s="1"/>
  <c r="J34" i="3"/>
  <c r="J37" i="3" s="1"/>
  <c r="H40" i="3"/>
  <c r="H39" i="3"/>
  <c r="H41" i="3" s="1"/>
  <c r="H43" i="3" s="1"/>
  <c r="J35" i="3"/>
  <c r="J36" i="3"/>
  <c r="H37" i="3"/>
  <c r="I7" i="1"/>
  <c r="I6" i="1"/>
  <c r="I5" i="1"/>
  <c r="H6" i="1"/>
  <c r="H7" i="1"/>
  <c r="H5" i="1"/>
  <c r="J5" i="1" l="1"/>
  <c r="J6" i="1"/>
  <c r="J7" i="1"/>
  <c r="H44" i="3"/>
  <c r="H45" i="3"/>
  <c r="H62" i="3"/>
  <c r="H61" i="3"/>
  <c r="H63" i="3" l="1"/>
  <c r="H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Ferretti</author>
  </authors>
  <commentList>
    <comment ref="G9" authorId="0" shapeId="0" xr:uid="{B12B55B0-66C4-6244-A58B-0D5AD80F5F28}">
      <text>
        <r>
          <rPr>
            <b/>
            <sz val="10"/>
            <color rgb="FF000000"/>
            <rFont val="Tahoma"/>
            <family val="2"/>
          </rPr>
          <t>Marco Ferretti:</t>
        </r>
        <r>
          <rPr>
            <sz val="10"/>
            <color rgb="FF000000"/>
            <rFont val="Tahoma"/>
            <family val="2"/>
          </rPr>
          <t xml:space="preserve">
</t>
        </r>
        <r>
          <rPr>
            <sz val="10"/>
            <color rgb="FF000000"/>
            <rFont val="Tahoma"/>
            <family val="2"/>
          </rPr>
          <t xml:space="preserve">cache is blocking
</t>
        </r>
      </text>
    </comment>
    <comment ref="F14" authorId="0" shapeId="0" xr:uid="{8D5F8903-823B-9141-B39D-91E86DB72ED3}">
      <text>
        <r>
          <rPr>
            <b/>
            <sz val="10"/>
            <color rgb="FF000000"/>
            <rFont val="Tahoma"/>
            <family val="2"/>
          </rPr>
          <t>Marco Ferretti:</t>
        </r>
        <r>
          <rPr>
            <sz val="10"/>
            <color rgb="FF000000"/>
            <rFont val="Tahoma"/>
            <family val="2"/>
          </rPr>
          <t>store buffer unavailable</t>
        </r>
      </text>
    </comment>
    <comment ref="E15" authorId="0" shapeId="0" xr:uid="{9475B9D5-77C8-EC46-A62C-32EDA405AD5A}">
      <text>
        <r>
          <rPr>
            <b/>
            <sz val="10"/>
            <color rgb="FF000000"/>
            <rFont val="Tahoma"/>
            <family val="2"/>
          </rPr>
          <t>Marco Ferretti:</t>
        </r>
        <r>
          <rPr>
            <sz val="10"/>
            <color rgb="FF000000"/>
            <rFont val="Tahoma"/>
            <family val="2"/>
          </rPr>
          <t xml:space="preserve">
</t>
        </r>
        <r>
          <rPr>
            <sz val="10"/>
            <color rgb="FF000000"/>
            <rFont val="Tahoma"/>
            <family val="2"/>
          </rPr>
          <t>ROB unavailable</t>
        </r>
      </text>
    </comment>
    <comment ref="F15" authorId="0" shapeId="0" xr:uid="{F8BCDEDC-FC6E-BC4A-AEDC-324E257E226F}">
      <text>
        <r>
          <rPr>
            <b/>
            <sz val="10"/>
            <color rgb="FF000000"/>
            <rFont val="Tahoma"/>
            <family val="2"/>
          </rPr>
          <t>Marco Ferretti:</t>
        </r>
        <r>
          <rPr>
            <sz val="10"/>
            <color rgb="FF000000"/>
            <rFont val="Tahoma"/>
            <family val="2"/>
          </rPr>
          <t xml:space="preserve">
</t>
        </r>
        <r>
          <rPr>
            <sz val="10"/>
            <color rgb="FF000000"/>
            <rFont val="Tahoma"/>
            <family val="2"/>
          </rPr>
          <t xml:space="preserve">store buffer unavailable
</t>
        </r>
      </text>
    </comment>
    <comment ref="F17" authorId="0" shapeId="0" xr:uid="{17A6113D-83F8-204E-8AC9-24C4EC1341C4}">
      <text>
        <r>
          <rPr>
            <b/>
            <sz val="10"/>
            <color rgb="FF000000"/>
            <rFont val="Tahoma"/>
            <family val="2"/>
          </rPr>
          <t>Marco Ferretti:</t>
        </r>
        <r>
          <rPr>
            <sz val="10"/>
            <color rgb="FF000000"/>
            <rFont val="Tahoma"/>
            <family val="2"/>
          </rPr>
          <t xml:space="preserve">
</t>
        </r>
        <r>
          <rPr>
            <sz val="10"/>
            <color rgb="FF000000"/>
            <rFont val="Tahoma"/>
            <family val="2"/>
          </rPr>
          <t>ROB unavailable</t>
        </r>
      </text>
    </comment>
    <comment ref="F22" authorId="0" shapeId="0" xr:uid="{28169A98-5DE6-114D-8E17-34511D51F74E}">
      <text>
        <r>
          <rPr>
            <b/>
            <sz val="10"/>
            <color rgb="FF000000"/>
            <rFont val="Tahoma"/>
            <family val="2"/>
          </rPr>
          <t>Marco Ferretti:</t>
        </r>
        <r>
          <rPr>
            <sz val="10"/>
            <color rgb="FF000000"/>
            <rFont val="Tahoma"/>
            <family val="2"/>
          </rPr>
          <t xml:space="preserve">
</t>
        </r>
        <r>
          <rPr>
            <sz val="10"/>
            <color rgb="FF000000"/>
            <rFont val="Tahoma"/>
            <family val="2"/>
          </rPr>
          <t>ROB unavailable</t>
        </r>
      </text>
    </comment>
    <comment ref="G23" authorId="0" shapeId="0" xr:uid="{315346E2-94EF-D149-BAA2-9ED9939A3E21}">
      <text>
        <r>
          <rPr>
            <b/>
            <sz val="10"/>
            <color rgb="FF000000"/>
            <rFont val="Tahoma"/>
            <family val="2"/>
          </rPr>
          <t>Marco Ferretti:</t>
        </r>
        <r>
          <rPr>
            <sz val="10"/>
            <color rgb="FF000000"/>
            <rFont val="Tahoma"/>
            <family val="2"/>
          </rPr>
          <t xml:space="preserve">
</t>
        </r>
        <r>
          <rPr>
            <sz val="10"/>
            <color rgb="FF000000"/>
            <rFont val="Tahoma"/>
            <family val="2"/>
          </rPr>
          <t xml:space="preserve">cache is blocking
</t>
        </r>
      </text>
    </comment>
    <comment ref="E24" authorId="0" shapeId="0" xr:uid="{CC37AE91-2BF9-224A-99E0-7705495702E1}">
      <text>
        <r>
          <rPr>
            <b/>
            <sz val="10"/>
            <color rgb="FF000000"/>
            <rFont val="Tahoma"/>
            <family val="2"/>
          </rPr>
          <t>Marco Ferretti:</t>
        </r>
        <r>
          <rPr>
            <sz val="10"/>
            <color rgb="FF000000"/>
            <rFont val="Tahoma"/>
            <family val="2"/>
          </rPr>
          <t xml:space="preserve">
</t>
        </r>
        <r>
          <rPr>
            <sz val="10"/>
            <color rgb="FF000000"/>
            <rFont val="Tahoma"/>
            <family val="2"/>
          </rPr>
          <t>ROB unavailable</t>
        </r>
      </text>
    </comment>
  </commentList>
</comments>
</file>

<file path=xl/sharedStrings.xml><?xml version="1.0" encoding="utf-8"?>
<sst xmlns="http://schemas.openxmlformats.org/spreadsheetml/2006/main" count="928" uniqueCount="355">
  <si>
    <t>fill-in using formulas</t>
  </si>
  <si>
    <t>cache</t>
  </si>
  <si>
    <t>dim. MB</t>
  </si>
  <si>
    <t>block B</t>
  </si>
  <si>
    <t>assoc.</t>
  </si>
  <si>
    <t>latency clock</t>
  </si>
  <si>
    <t>disp</t>
  </si>
  <si>
    <t>index</t>
  </si>
  <si>
    <t>tag</t>
  </si>
  <si>
    <t>L1</t>
  </si>
  <si>
    <t>L2</t>
  </si>
  <si>
    <t>L3</t>
  </si>
  <si>
    <t>Assuming initially empty and invalidated cache lines throughout the hierarchy, consider the following code segment consisting of 4 instructions S1-S3:  (each core has previoulsy executed statement S0)</t>
  </si>
  <si>
    <t>S2  ST  F1, 0(R1)</t>
  </si>
  <si>
    <t>S3  ST  F1, -8(R1)</t>
  </si>
  <si>
    <t>A1) Please draw the breakdown of the addresses involved in each memory reference instruction</t>
  </si>
  <si>
    <r>
      <rPr>
        <sz val="10"/>
        <color rgb="FFFF0000"/>
        <rFont val="Arial"/>
        <family val="2"/>
      </rPr>
      <t>tag</t>
    </r>
    <r>
      <rPr>
        <sz val="10"/>
        <color rgb="FF000000"/>
        <rFont val="Arial"/>
        <family val="2"/>
      </rPr>
      <t xml:space="preserve"> </t>
    </r>
    <r>
      <rPr>
        <sz val="10"/>
        <color rgb="FF4A86E8"/>
        <rFont val="Arial"/>
        <family val="2"/>
      </rPr>
      <t>index</t>
    </r>
    <r>
      <rPr>
        <sz val="10"/>
        <color rgb="FF000000"/>
        <rFont val="Arial"/>
        <family val="2"/>
      </rPr>
      <t xml:space="preserve"> </t>
    </r>
    <r>
      <rPr>
        <sz val="10"/>
        <color rgb="FF38761D"/>
        <rFont val="Arial"/>
        <family val="2"/>
      </rPr>
      <t>disp</t>
    </r>
  </si>
  <si>
    <t>S1                 L1</t>
  </si>
  <si>
    <t xml:space="preserve">                     L2</t>
  </si>
  <si>
    <t xml:space="preserve">                     L3</t>
  </si>
  <si>
    <t>S2                  L1</t>
  </si>
  <si>
    <t xml:space="preserve">                      L2</t>
  </si>
  <si>
    <t xml:space="preserve">                      L3</t>
  </si>
  <si>
    <t>S4                 L1</t>
  </si>
  <si>
    <r>
      <rPr>
        <sz val="10"/>
        <color rgb="FF000000"/>
        <rFont val="Arial"/>
        <family val="2"/>
      </rPr>
      <t xml:space="preserve">A2) R1 is initialised in all cores with S0. Consider the </t>
    </r>
    <r>
      <rPr>
        <sz val="10"/>
        <color rgb="FFFF0000"/>
        <rFont val="Arial"/>
        <family val="2"/>
      </rPr>
      <t>Sequence</t>
    </r>
    <r>
      <rPr>
        <sz val="10"/>
        <color rgb="FF000000"/>
        <rFont val="Arial"/>
        <family val="2"/>
      </rPr>
      <t xml:space="preserve"> of instruction</t>
    </r>
  </si>
  <si>
    <t>executed in the processors/cores as outlined aside</t>
  </si>
  <si>
    <t>Fill in the table specifying the MESI state of the blocks involved in all caches</t>
  </si>
  <si>
    <t>Status of blocks in processor core cache</t>
  </si>
  <si>
    <t>Processor</t>
  </si>
  <si>
    <t>Core</t>
  </si>
  <si>
    <t>instr.</t>
  </si>
  <si>
    <t>P1 C1 L1</t>
  </si>
  <si>
    <t>P1 C2 L1</t>
  </si>
  <si>
    <t>P2 C1 L1</t>
  </si>
  <si>
    <t>P2 C2 L1</t>
  </si>
  <si>
    <t>P1</t>
  </si>
  <si>
    <t>C1</t>
  </si>
  <si>
    <t>S1</t>
  </si>
  <si>
    <t>P2</t>
  </si>
  <si>
    <t>S2</t>
  </si>
  <si>
    <t>C2</t>
  </si>
  <si>
    <t>S4</t>
  </si>
  <si>
    <t>S3</t>
  </si>
  <si>
    <t>EX1</t>
  </si>
  <si>
    <t>WBA</t>
  </si>
  <si>
    <t>A1</t>
  </si>
  <si>
    <t>A2</t>
  </si>
  <si>
    <t>Integer</t>
  </si>
  <si>
    <t>M1</t>
  </si>
  <si>
    <t>M2</t>
  </si>
  <si>
    <t>M3</t>
  </si>
  <si>
    <t>M4</t>
  </si>
  <si>
    <t>Float add/sub</t>
  </si>
  <si>
    <t>Float mult</t>
  </si>
  <si>
    <t>Producer</t>
  </si>
  <si>
    <t>Consumer</t>
  </si>
  <si>
    <r>
      <rPr>
        <sz val="10"/>
        <color theme="1"/>
        <rFont val="Arial"/>
        <family val="2"/>
      </rPr>
      <t xml:space="preserve">Prepare an </t>
    </r>
    <r>
      <rPr>
        <sz val="10"/>
        <color rgb="FFFF0000"/>
        <rFont val="Arial"/>
        <family val="2"/>
      </rPr>
      <t>optimized</t>
    </r>
    <r>
      <rPr>
        <sz val="10"/>
        <color theme="1"/>
        <rFont val="Arial"/>
        <family val="2"/>
      </rPr>
      <t xml:space="preserve"> POE of code fragment below for the static pipeline of point B1 (repeated here for convenience)</t>
    </r>
  </si>
  <si>
    <t>B2.a) prepare an optymized POE for the following code fragment</t>
  </si>
  <si>
    <t>optimized</t>
  </si>
  <si>
    <t>PC01</t>
  </si>
  <si>
    <t>PC02</t>
  </si>
  <si>
    <t>PC03</t>
  </si>
  <si>
    <t>PC04</t>
  </si>
  <si>
    <t>PC05</t>
  </si>
  <si>
    <t>PC06</t>
  </si>
  <si>
    <t>PC07</t>
  </si>
  <si>
    <t>PC08</t>
  </si>
  <si>
    <t>PC09</t>
  </si>
  <si>
    <t>PC10</t>
  </si>
  <si>
    <t>PC11</t>
  </si>
  <si>
    <t>Clock cycle</t>
  </si>
  <si>
    <t>C) Each core of the processor described in A) is organized as a superscalar, 2-way pipeline, that fetches, decodes issues and retires (commits) bundles containing each two instructions. The front-end in-order section (fetch and decode) consists of 2 stages for fetch and 2 stages for decode. The issue logic takes 1 clock cycle, if the instructions in the bundle use disjoint resources, otherwise it takes 2 clock cycles. The architecture supports dynamic speculative execution, and control dependencies from branches are solved when the branch evaluates the condition, even if it is not at commit. The execution model obeys the attached state transition diagram. There is a functional unit (FUs) Int1 for integer arithmetics (arithmetic and local instructions, branches and jumps, no multiplication), 1 FUs FAdd1 for floating point addition/subtraction, 1 FU FMolt1 for floating point multiplication, and a FU for division, FDiv1.</t>
  </si>
  <si>
    <t>Fmolt – 4</t>
  </si>
  <si>
    <t>Fdiv – 8</t>
  </si>
  <si>
    <t>PC</t>
  </si>
  <si>
    <t>ISTRUCTION</t>
  </si>
  <si>
    <t>INSTRUCTION STATE</t>
  </si>
  <si>
    <t>n.
 ite</t>
  </si>
  <si>
    <t>ROB
 pos</t>
  </si>
  <si>
    <t>WO</t>
  </si>
  <si>
    <t>RE</t>
  </si>
  <si>
    <t>DI</t>
  </si>
  <si>
    <t>EX</t>
  </si>
  <si>
    <t>WB</t>
  </si>
  <si>
    <t>RR</t>
  </si>
  <si>
    <t>CO</t>
  </si>
  <si>
    <t>Time of issue:</t>
  </si>
  <si>
    <t>Reservation station and load/store buffers</t>
  </si>
  <si>
    <t>Busy</t>
  </si>
  <si>
    <t>Op</t>
  </si>
  <si>
    <t>Vj</t>
  </si>
  <si>
    <t>Vk</t>
  </si>
  <si>
    <t>ROBj</t>
  </si>
  <si>
    <t>ROBk</t>
  </si>
  <si>
    <t>ROB pos</t>
  </si>
  <si>
    <t>Address</t>
  </si>
  <si>
    <t>ROBj ROBk: sources not yet available</t>
  </si>
  <si>
    <t>Rs1</t>
  </si>
  <si>
    <t>ROB pos: ROB entry number where instruction is located</t>
  </si>
  <si>
    <t>Rs2</t>
  </si>
  <si>
    <t>Load1</t>
  </si>
  <si>
    <t>Store1</t>
  </si>
  <si>
    <t>Result Register state</t>
  </si>
  <si>
    <t>State legend</t>
  </si>
  <si>
    <t>R0</t>
  </si>
  <si>
    <t>R1</t>
  </si>
  <si>
    <t>R2</t>
  </si>
  <si>
    <t>R3</t>
  </si>
  <si>
    <t>R4</t>
  </si>
  <si>
    <t>R5</t>
  </si>
  <si>
    <t>R6</t>
  </si>
  <si>
    <t>R7</t>
  </si>
  <si>
    <t>B: booked</t>
  </si>
  <si>
    <t>W: being written</t>
  </si>
  <si>
    <t>state</t>
  </si>
  <si>
    <t>Empty: content available</t>
  </si>
  <si>
    <t>Float.</t>
  </si>
  <si>
    <t>F0</t>
  </si>
  <si>
    <t>F1</t>
  </si>
  <si>
    <t>F2</t>
  </si>
  <si>
    <t>F3</t>
  </si>
  <si>
    <t>F4</t>
  </si>
  <si>
    <t>F5</t>
  </si>
  <si>
    <t>F6</t>
  </si>
  <si>
    <t>F7</t>
  </si>
  <si>
    <t>Reorder Buffer (ROB)</t>
  </si>
  <si>
    <t>ROB Entry#</t>
  </si>
  <si>
    <t>Busy - Head- Tail</t>
  </si>
  <si>
    <t>Destination</t>
  </si>
  <si>
    <t>Status</t>
  </si>
  <si>
    <t>Value</t>
  </si>
  <si>
    <t>P1 C3 L1</t>
  </si>
  <si>
    <t>P1 C4 L1</t>
  </si>
  <si>
    <t>P2 C3 L1</t>
  </si>
  <si>
    <t>P2 C4 L1</t>
  </si>
  <si>
    <t>P1 C12 L2</t>
  </si>
  <si>
    <t>P1 C34 L2</t>
  </si>
  <si>
    <t>P2 C12 L2</t>
  </si>
  <si>
    <t>P2 C34 L2</t>
  </si>
  <si>
    <t>EX2</t>
  </si>
  <si>
    <t>LD F1,0(R1)</t>
  </si>
  <si>
    <t>SUBF F4,F5,F1</t>
  </si>
  <si>
    <t>ADDF F6,F3,F5</t>
  </si>
  <si>
    <t>B1b - acoording to the proposed Forwarding Unit, prepare a proper producer/consumer table, properly choosing instruction classes</t>
  </si>
  <si>
    <t>Instruction</t>
  </si>
  <si>
    <t>Depends on</t>
  </si>
  <si>
    <t>Resource</t>
  </si>
  <si>
    <t>RAW</t>
  </si>
  <si>
    <t>Type</t>
  </si>
  <si>
    <t>IF1</t>
  </si>
  <si>
    <t>ID</t>
  </si>
  <si>
    <t>ME1</t>
  </si>
  <si>
    <t>ME2</t>
  </si>
  <si>
    <t>IF2</t>
  </si>
  <si>
    <t>B2.b)</t>
  </si>
  <si>
    <t>B1c: Show all dependencies in the following code fragment, properly filling in the attached table (extend it as necessary)</t>
  </si>
  <si>
    <t xml:space="preserve">Compute the CPI of the execution of the code, assuming it is executed on a standard processor, with NO PIPELINING </t>
  </si>
  <si>
    <t>B2.c)</t>
  </si>
  <si>
    <t>B3b) Compute the CPI of the execution (showing proper values and formulas).</t>
  </si>
  <si>
    <t>un-optimized code</t>
  </si>
  <si>
    <t>Fadd – 3</t>
  </si>
  <si>
    <t>Load2</t>
  </si>
  <si>
    <t>A3) Assume empty invalidated caches. P1 executes S1 in C1. Show a sequence of instructions executed in P2 C1 that evicts the L2 block loaded in P1.</t>
  </si>
  <si>
    <t>LD F5,-8(R1)</t>
  </si>
  <si>
    <t>C2) Show the status at the time of issue of PC03 in the second iteration</t>
  </si>
  <si>
    <t>A) A small server hosts in a board 2 processors, each embedding 4 cores C1, C2, C3, C4. The board hosts 128GB RAM. Within each processor, the L1 caches are private, while the L2 caches are shared by two cores (C1-C2), and (C3-C4) and L3 is shared among the 8 cores of the 2 processors. The caches obey the MESI protocol and have the structure in the table: Addresses are 48-bit long. Write operations are managed with allocate, write-back policy.</t>
  </si>
  <si>
    <t>S1  LD  F1, 8(R1)</t>
  </si>
  <si>
    <t>S4  LD  F1, -24(R1)</t>
  </si>
  <si>
    <t>A3</t>
  </si>
  <si>
    <t>SUBI R1,R1,32</t>
  </si>
  <si>
    <t>MULTF F3,F1,F2      -- F2 is preloaded</t>
  </si>
  <si>
    <t>ST F4,0(R1)</t>
  </si>
  <si>
    <t>ST F6,8(R1)</t>
  </si>
  <si>
    <t>ST F3,16(R1)</t>
  </si>
  <si>
    <t>What is the speedup if the execution of MULTF</t>
  </si>
  <si>
    <t>Int - 1</t>
  </si>
  <si>
    <t>S0  ADDI  R1,R0,0000FEFEFEF0hex</t>
  </si>
  <si>
    <t>Consider the statically scheduled  pipeline drawn here aside that fetches instructions, decodes them, and forwards them to the proper execution units. Branch instructions take a decision in stage ME1. Load hit in ME1 and Store hit in ME2.</t>
  </si>
  <si>
    <t>B1a: describe a feasible organization for a Forwarding Unit (FU), specifying precisely the timing for register read/write operations. Note that values computed in the A-pipeline are available only in stage ME1, not in A3.</t>
  </si>
  <si>
    <t>ADDI R1,R0,0000FEFEFEF0hex</t>
  </si>
  <si>
    <t>BGT R1,0000AAAAFEF0hex,PC02</t>
  </si>
  <si>
    <t>takes 3 clock instead of 4  and the execution</t>
  </si>
  <si>
    <t>of ADDF takes 4 clocks instead of 3 ?</t>
  </si>
  <si>
    <t>taking into account the specifications of point B1a)</t>
  </si>
  <si>
    <r>
      <t xml:space="preserve">B3a) Show the ROE of the </t>
    </r>
    <r>
      <rPr>
        <sz val="10"/>
        <color rgb="FFFF0000"/>
        <rFont val="Arial"/>
        <family val="2"/>
      </rPr>
      <t>un-optimized, original</t>
    </r>
    <r>
      <rPr>
        <sz val="10"/>
        <color theme="1"/>
        <rFont val="Arial"/>
        <family val="2"/>
      </rPr>
      <t xml:space="preserve"> POE (extend as necessary) the table, using the specification of point B1a.</t>
    </r>
  </si>
  <si>
    <t>C1a) Show a schedule of 2 iterations up to the commit of PC04 in the second one, keeping into account the timings specified in point C1a)</t>
  </si>
  <si>
    <t xml:space="preserve">The memory subsystems shows a miss cost of 30 clock cycles. The I-cache has been loaded with the loop (see C1). The D-caches are invalidated.
L1 D-caches are blocking, but allow for hit-under-miss. L2 and L3 are pipelined.
</t>
  </si>
  <si>
    <r>
      <rPr>
        <u/>
        <sz val="10"/>
        <color rgb="FFFF0000"/>
        <rFont val="Arial"/>
        <family val="2"/>
      </rPr>
      <t>00000000000000001111111011111</t>
    </r>
    <r>
      <rPr>
        <u/>
        <sz val="10"/>
        <color theme="4"/>
        <rFont val="Arial"/>
        <family val="2"/>
      </rPr>
      <t>11011111110111</t>
    </r>
    <r>
      <rPr>
        <u/>
        <sz val="10"/>
        <color rgb="FF00B050"/>
        <rFont val="Arial"/>
        <family val="2"/>
      </rPr>
      <t>11000</t>
    </r>
  </si>
  <si>
    <r>
      <rPr>
        <u/>
        <sz val="10"/>
        <color rgb="FFFF0000"/>
        <rFont val="Arial"/>
        <family val="2"/>
      </rPr>
      <t>0000000000000000111111101111</t>
    </r>
    <r>
      <rPr>
        <u/>
        <sz val="10"/>
        <color theme="4"/>
        <rFont val="Arial"/>
        <family val="2"/>
      </rPr>
      <t>111011111110111</t>
    </r>
    <r>
      <rPr>
        <u/>
        <sz val="10"/>
        <color rgb="FF00B050"/>
        <rFont val="Arial"/>
        <family val="2"/>
      </rPr>
      <t>11000</t>
    </r>
  </si>
  <si>
    <r>
      <rPr>
        <u/>
        <sz val="10"/>
        <color rgb="FFFF0000"/>
        <rFont val="Arial"/>
        <family val="2"/>
      </rPr>
      <t>00000000000000001111111011</t>
    </r>
    <r>
      <rPr>
        <u/>
        <sz val="10"/>
        <color theme="4"/>
        <rFont val="Arial"/>
        <family val="2"/>
      </rPr>
      <t>1111101111111011</t>
    </r>
    <r>
      <rPr>
        <u/>
        <sz val="10"/>
        <color rgb="FF00B050"/>
        <rFont val="Arial"/>
        <family val="2"/>
      </rPr>
      <t>111000</t>
    </r>
  </si>
  <si>
    <r>
      <rPr>
        <u/>
        <sz val="10"/>
        <color rgb="FFFF0000"/>
        <rFont val="Arial"/>
        <family val="2"/>
      </rPr>
      <t>00000000000000001111111011111</t>
    </r>
    <r>
      <rPr>
        <u/>
        <sz val="10"/>
        <color theme="4"/>
        <rFont val="Arial"/>
        <family val="2"/>
      </rPr>
      <t>11011111110111</t>
    </r>
    <r>
      <rPr>
        <u/>
        <sz val="10"/>
        <color rgb="FF00B050"/>
        <rFont val="Arial"/>
        <family val="2"/>
      </rPr>
      <t>10000</t>
    </r>
  </si>
  <si>
    <r>
      <rPr>
        <u/>
        <sz val="10"/>
        <color rgb="FFFF0000"/>
        <rFont val="Arial"/>
        <family val="2"/>
      </rPr>
      <t>0000000000000000111111101111</t>
    </r>
    <r>
      <rPr>
        <u/>
        <sz val="10"/>
        <color theme="4"/>
        <rFont val="Arial"/>
        <family val="2"/>
      </rPr>
      <t>111011111110111</t>
    </r>
    <r>
      <rPr>
        <u/>
        <sz val="10"/>
        <color rgb="FF00B050"/>
        <rFont val="Arial"/>
        <family val="2"/>
      </rPr>
      <t>10000</t>
    </r>
  </si>
  <si>
    <r>
      <rPr>
        <u/>
        <sz val="10"/>
        <color rgb="FFFF0000"/>
        <rFont val="Arial"/>
        <family val="2"/>
      </rPr>
      <t>00000000000000001111111011</t>
    </r>
    <r>
      <rPr>
        <u/>
        <sz val="10"/>
        <color theme="4"/>
        <rFont val="Arial"/>
        <family val="2"/>
      </rPr>
      <t>1111101111111011</t>
    </r>
    <r>
      <rPr>
        <u/>
        <sz val="10"/>
        <color rgb="FF00B050"/>
        <rFont val="Arial"/>
        <family val="2"/>
      </rPr>
      <t>110000</t>
    </r>
  </si>
  <si>
    <r>
      <rPr>
        <u/>
        <sz val="10"/>
        <color rgb="FFFF0000"/>
        <rFont val="Arial"/>
        <family val="2"/>
      </rPr>
      <t>00000000000000001111111011111</t>
    </r>
    <r>
      <rPr>
        <u/>
        <sz val="10"/>
        <color theme="4"/>
        <rFont val="Arial"/>
        <family val="2"/>
      </rPr>
      <t>11011111110110</t>
    </r>
    <r>
      <rPr>
        <u/>
        <sz val="10"/>
        <color rgb="FF00B050"/>
        <rFont val="Arial"/>
        <family val="2"/>
      </rPr>
      <t>11000</t>
    </r>
  </si>
  <si>
    <r>
      <rPr>
        <u/>
        <sz val="10"/>
        <color rgb="FFFF0000"/>
        <rFont val="Arial"/>
        <family val="2"/>
      </rPr>
      <t>0000000000000000111111101111</t>
    </r>
    <r>
      <rPr>
        <u/>
        <sz val="10"/>
        <color theme="4"/>
        <rFont val="Arial"/>
        <family val="2"/>
      </rPr>
      <t>111011111110110</t>
    </r>
    <r>
      <rPr>
        <u/>
        <sz val="10"/>
        <color rgb="FF00B050"/>
        <rFont val="Arial"/>
        <family val="2"/>
      </rPr>
      <t>11000</t>
    </r>
  </si>
  <si>
    <r>
      <rPr>
        <u/>
        <sz val="10"/>
        <color rgb="FFFF0000"/>
        <rFont val="Arial"/>
        <family val="2"/>
      </rPr>
      <t>00000000000000001111111011</t>
    </r>
    <r>
      <rPr>
        <u/>
        <sz val="10"/>
        <color theme="4"/>
        <rFont val="Arial"/>
        <family val="2"/>
      </rPr>
      <t>1111101111111011</t>
    </r>
    <r>
      <rPr>
        <u/>
        <sz val="10"/>
        <color rgb="FF00B050"/>
        <rFont val="Arial"/>
        <family val="2"/>
      </rPr>
      <t>011000</t>
    </r>
  </si>
  <si>
    <t>M</t>
  </si>
  <si>
    <t>I</t>
  </si>
  <si>
    <t>E</t>
  </si>
  <si>
    <t>INT</t>
  </si>
  <si>
    <t>LD</t>
  </si>
  <si>
    <t>FADD</t>
  </si>
  <si>
    <t>FMUL</t>
  </si>
  <si>
    <t>ST</t>
  </si>
  <si>
    <t>BRANCH</t>
  </si>
  <si>
    <t>NA</t>
  </si>
  <si>
    <t>WAW</t>
  </si>
  <si>
    <t>WAR</t>
  </si>
  <si>
    <t>basic POE</t>
  </si>
  <si>
    <t>nop</t>
  </si>
  <si>
    <t>Delay slot dimension is 5</t>
  </si>
  <si>
    <t>ST F3,48(R1)</t>
  </si>
  <si>
    <t>ST F4,32(R1)</t>
  </si>
  <si>
    <t>ST F6,40(R1)</t>
  </si>
  <si>
    <t># istructions</t>
  </si>
  <si>
    <t>Instructions</t>
  </si>
  <si>
    <t>cc</t>
  </si>
  <si>
    <t>cc per loop cycle</t>
  </si>
  <si>
    <t>Tot</t>
  </si>
  <si>
    <t>Preamble is 1 INT instruction that takes 8 clock cycles</t>
  </si>
  <si>
    <t>R1 start</t>
  </si>
  <si>
    <t>R1 end</t>
  </si>
  <si>
    <t>Diff</t>
  </si>
  <si>
    <t>R1 decr</t>
  </si>
  <si>
    <t># loop cycles</t>
  </si>
  <si>
    <t># tot cc</t>
  </si>
  <si>
    <t># tot instructions</t>
  </si>
  <si>
    <t>CPI</t>
  </si>
  <si>
    <t>speedup</t>
  </si>
  <si>
    <t>Branch instructions take a decision in stage ME1</t>
  </si>
  <si>
    <t>Preamble</t>
  </si>
  <si>
    <t>Tail</t>
  </si>
  <si>
    <t>Iteration body</t>
  </si>
  <si>
    <t>Miss all</t>
  </si>
  <si>
    <t>6-65</t>
  </si>
  <si>
    <t>66</t>
  </si>
  <si>
    <t>67</t>
  </si>
  <si>
    <t>68</t>
  </si>
  <si>
    <t>5-67</t>
  </si>
  <si>
    <t>2-3</t>
  </si>
  <si>
    <t>3</t>
  </si>
  <si>
    <t>4</t>
  </si>
  <si>
    <t>5</t>
  </si>
  <si>
    <t>0</t>
  </si>
  <si>
    <t>1</t>
  </si>
  <si>
    <t>Hit L1</t>
  </si>
  <si>
    <t>3-65</t>
  </si>
  <si>
    <t>68-71</t>
  </si>
  <si>
    <t>72</t>
  </si>
  <si>
    <t>73</t>
  </si>
  <si>
    <t>74</t>
  </si>
  <si>
    <t>4-71</t>
  </si>
  <si>
    <t>5-71</t>
  </si>
  <si>
    <t xml:space="preserve">Miss all </t>
  </si>
  <si>
    <t>74-133</t>
  </si>
  <si>
    <t>-</t>
  </si>
  <si>
    <t>134</t>
  </si>
  <si>
    <t>74-76</t>
  </si>
  <si>
    <t>77</t>
  </si>
  <si>
    <t>135</t>
  </si>
  <si>
    <t>78</t>
  </si>
  <si>
    <t>135-138</t>
  </si>
  <si>
    <t>139</t>
  </si>
  <si>
    <t>140</t>
  </si>
  <si>
    <t>2</t>
  </si>
  <si>
    <t>140-143</t>
  </si>
  <si>
    <t>144</t>
  </si>
  <si>
    <t>70</t>
  </si>
  <si>
    <t>71</t>
  </si>
  <si>
    <t>145</t>
  </si>
  <si>
    <t>75</t>
  </si>
  <si>
    <t>146</t>
  </si>
  <si>
    <t>yes</t>
  </si>
  <si>
    <t>B</t>
  </si>
  <si>
    <t>[R1]</t>
  </si>
  <si>
    <t>head</t>
  </si>
  <si>
    <t>tail</t>
  </si>
  <si>
    <t>PC12</t>
  </si>
  <si>
    <t>-8(R1)</t>
  </si>
  <si>
    <t>C3</t>
  </si>
  <si>
    <t>C4</t>
  </si>
  <si>
    <t xml:space="preserve"> </t>
  </si>
  <si>
    <t>0(R1)</t>
  </si>
  <si>
    <t>-24(R1)</t>
  </si>
  <si>
    <t>8(R1)</t>
  </si>
  <si>
    <t>S</t>
  </si>
  <si>
    <t xml:space="preserve">P1C1 executes S1 and this L2 loads a block in the set </t>
  </si>
  <si>
    <t>11011111110111</t>
  </si>
  <si>
    <t>To evict this block, P2 must issue a number (8) of memory references in the same set</t>
  </si>
  <si>
    <t>at different TAG positions. At the 8th such reference, the set is full, and the oldest block</t>
  </si>
  <si>
    <t>is evicted (upon LRU replacement policy)</t>
  </si>
  <si>
    <t>see drawing in the write part</t>
  </si>
  <si>
    <t>Integer forwards in EX2.
Float add/sub forward in ME1.
Float mult forwards in M4.
LD forwards in ME1.
All forward in ME2</t>
  </si>
  <si>
    <t>ISTRA</t>
  </si>
  <si>
    <t>ANY</t>
  </si>
  <si>
    <t>cancelled</t>
  </si>
  <si>
    <t>PC13</t>
  </si>
  <si>
    <t>ISTRB</t>
  </si>
  <si>
    <t>PC14</t>
  </si>
  <si>
    <t>ISTRC</t>
  </si>
  <si>
    <t>PC15</t>
  </si>
  <si>
    <t>ISTRD</t>
  </si>
  <si>
    <r>
      <t xml:space="preserve">The memory subsystems shows a miss cost of 30 clock cycles. The I-cache has been loaded with the loop (see C1). The D-caches are invalidated.
</t>
    </r>
    <r>
      <rPr>
        <sz val="10"/>
        <color rgb="FFFF0000"/>
        <rFont val="Arial"/>
        <family val="2"/>
      </rPr>
      <t xml:space="preserve">L1 D-caches are blocking, but allow for hit-under-miss. L2 and L3 are pipelined.
</t>
    </r>
    <r>
      <rPr>
        <sz val="10"/>
        <color rgb="FF000000"/>
        <rFont val="Arial"/>
        <family val="2"/>
      </rPr>
      <t xml:space="preserve">
</t>
    </r>
  </si>
  <si>
    <t>There are 8 integer (R0-R7) and 8 floating point (F0-F7) registers. Speculation is handled through an 8-entry ROB, a pool of 2 Reservation Stations (RS) Rs1-2 shared among all FUs, 2  load buffers Load1 - Load2,  1 store buffer Store1 (see the attached execution model): an instruction bundle is first placed in the ROB (if two entries are available), then up to 2 instructions are dispatched to the shared RS (if available) when they are ready for execution and then executed in the proper FU. FUs are pipelined (except for the float division unit, which is blocking) and have the latencies quoted in the following table:</t>
  </si>
  <si>
    <t>16(R1)</t>
  </si>
  <si>
    <t>-32(R1)</t>
  </si>
  <si>
    <t>RAM</t>
  </si>
  <si>
    <t>Cache</t>
  </si>
  <si>
    <t>ISTR A</t>
  </si>
  <si>
    <t>180</t>
  </si>
  <si>
    <t>6</t>
  </si>
  <si>
    <t>181</t>
  </si>
  <si>
    <t>[R1]-8</t>
  </si>
  <si>
    <t>Hit L3</t>
  </si>
  <si>
    <t>5-65</t>
  </si>
  <si>
    <t>66-69</t>
  </si>
  <si>
    <t>71-73</t>
  </si>
  <si>
    <t>4-69</t>
  </si>
  <si>
    <t>72-74</t>
  </si>
  <si>
    <t>76-134</t>
  </si>
  <si>
    <t>78-139</t>
  </si>
  <si>
    <t>5-74</t>
  </si>
  <si>
    <t>75-133</t>
  </si>
  <si>
    <t>69-76</t>
  </si>
  <si>
    <t>77-138</t>
  </si>
  <si>
    <t>74-144</t>
  </si>
  <si>
    <t>76</t>
  </si>
  <si>
    <t>79-145</t>
  </si>
  <si>
    <t>cancelled at 79</t>
  </si>
  <si>
    <t>79 next PC; 80-83 Hit L1; 84-85 Fetch; 86-87 DEC; ISSUE deferred until ROB available at 136</t>
  </si>
  <si>
    <t>136</t>
  </si>
  <si>
    <t>137</t>
  </si>
  <si>
    <t>138-167</t>
  </si>
  <si>
    <t>168</t>
  </si>
  <si>
    <t>169</t>
  </si>
  <si>
    <t>168-171</t>
  </si>
  <si>
    <t>172</t>
  </si>
  <si>
    <t>173</t>
  </si>
  <si>
    <t>174</t>
  </si>
  <si>
    <t>169-173</t>
  </si>
  <si>
    <t>170-173</t>
  </si>
  <si>
    <t>175</t>
  </si>
  <si>
    <t>176-179</t>
  </si>
  <si>
    <t>175-181</t>
  </si>
  <si>
    <t>141-167</t>
  </si>
  <si>
    <t>142-173</t>
  </si>
  <si>
    <t xml:space="preserve">busy  </t>
  </si>
  <si>
    <t>busy</t>
  </si>
  <si>
    <t>[ROB6]</t>
  </si>
  <si>
    <t>[R1]+32</t>
  </si>
  <si>
    <t>mem([R1]+8)</t>
  </si>
  <si>
    <t>netxPC</t>
  </si>
  <si>
    <t>[ROB2]+[ROB3]</t>
  </si>
  <si>
    <t>mem([R1])</t>
  </si>
  <si>
    <t>[ROB5]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</si>
</sst>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color rgb="FF000000"/>
      <name val="Arial"/>
    </font>
    <font>
      <b/>
      <sz val="10"/>
      <color rgb="FF0000FF"/>
      <name val="Arial"/>
      <family val="2"/>
    </font>
    <font>
      <b/>
      <sz val="10"/>
      <color rgb="FFFF0000"/>
      <name val="Arial"/>
      <family val="2"/>
    </font>
    <font>
      <sz val="10"/>
      <color theme="1"/>
      <name val="Arial"/>
      <family val="2"/>
    </font>
    <font>
      <sz val="10"/>
      <color rgb="FF000000"/>
      <name val="Arial"/>
      <family val="2"/>
    </font>
    <font>
      <sz val="10"/>
      <color theme="7"/>
      <name val="Arial"/>
      <family val="2"/>
    </font>
    <font>
      <sz val="10"/>
      <color rgb="FF4A86E8"/>
      <name val="Arial"/>
      <family val="2"/>
    </font>
    <font>
      <sz val="10"/>
      <color rgb="FFFF0000"/>
      <name val="Arial"/>
      <family val="2"/>
    </font>
    <font>
      <sz val="12"/>
      <color rgb="FF000000"/>
      <name val="&quot;Times New Roman&quot;"/>
    </font>
    <font>
      <sz val="10"/>
      <color rgb="FF0000FF"/>
      <name val="Arial"/>
      <family val="2"/>
    </font>
    <font>
      <sz val="10"/>
      <color rgb="FFFF00FF"/>
      <name val="Arial"/>
      <family val="2"/>
    </font>
    <font>
      <sz val="10"/>
      <color theme="1"/>
      <name val="Arial"/>
      <family val="2"/>
    </font>
    <font>
      <sz val="8"/>
      <color theme="1"/>
      <name val="Courier"/>
      <family val="1"/>
    </font>
    <font>
      <i/>
      <sz val="10"/>
      <color theme="1"/>
      <name val="Arial"/>
      <family val="2"/>
    </font>
    <font>
      <i/>
      <sz val="10"/>
      <color rgb="FF0000FF"/>
      <name val="Arial"/>
      <family val="2"/>
    </font>
    <font>
      <i/>
      <sz val="10"/>
      <color rgb="FFFF0000"/>
      <name val="Arial"/>
      <family val="2"/>
    </font>
    <font>
      <sz val="10"/>
      <color theme="1"/>
      <name val="Courier"/>
      <family val="1"/>
    </font>
    <font>
      <sz val="10"/>
      <color theme="1"/>
      <name val="Courier"/>
      <family val="1"/>
    </font>
    <font>
      <sz val="10"/>
      <color rgb="FF000000"/>
      <name val="Courier"/>
      <family val="1"/>
    </font>
    <font>
      <sz val="10"/>
      <color rgb="FF000000"/>
      <name val="Roboto"/>
    </font>
    <font>
      <i/>
      <sz val="8"/>
      <color theme="1"/>
      <name val="Courier"/>
      <family val="1"/>
    </font>
    <font>
      <i/>
      <sz val="8"/>
      <color theme="1"/>
      <name val="Arial"/>
      <family val="2"/>
    </font>
    <font>
      <sz val="10"/>
      <name val="Arial"/>
      <family val="2"/>
    </font>
    <font>
      <b/>
      <sz val="10"/>
      <color rgb="FF0000FF"/>
      <name val="Arial"/>
      <family val="2"/>
    </font>
    <font>
      <sz val="11"/>
      <color theme="1"/>
      <name val="Arial"/>
      <family val="2"/>
    </font>
    <font>
      <sz val="12"/>
      <color theme="1"/>
      <name val="Arial"/>
      <family val="2"/>
    </font>
    <font>
      <sz val="12"/>
      <color rgb="FF000000"/>
      <name val="Arial"/>
      <family val="2"/>
    </font>
    <font>
      <sz val="12"/>
      <color rgb="FFFF0000"/>
      <name val="Arial"/>
      <family val="2"/>
    </font>
    <font>
      <i/>
      <sz val="11"/>
      <color rgb="FF000000"/>
      <name val="Arial"/>
      <family val="2"/>
    </font>
    <font>
      <sz val="11"/>
      <color rgb="FF000000"/>
      <name val="Arial"/>
      <family val="2"/>
    </font>
    <font>
      <sz val="10"/>
      <color rgb="FF38761D"/>
      <name val="Arial"/>
      <family val="2"/>
    </font>
    <font>
      <u/>
      <sz val="10"/>
      <color theme="1"/>
      <name val="Arial"/>
      <family val="2"/>
    </font>
    <font>
      <u/>
      <sz val="10"/>
      <name val="Arial"/>
      <family val="2"/>
    </font>
    <font>
      <sz val="12"/>
      <color rgb="FF000000"/>
      <name val="Courier"/>
      <family val="1"/>
    </font>
    <font>
      <u/>
      <sz val="10"/>
      <color rgb="FF00B050"/>
      <name val="Arial"/>
      <family val="2"/>
    </font>
    <font>
      <u/>
      <sz val="10"/>
      <color theme="4"/>
      <name val="Arial"/>
      <family val="2"/>
    </font>
    <font>
      <u/>
      <sz val="10"/>
      <color rgb="FFFF0000"/>
      <name val="Arial"/>
      <family val="2"/>
    </font>
    <font>
      <sz val="10"/>
      <color theme="4"/>
      <name val="Arial"/>
      <family val="2"/>
    </font>
    <font>
      <i/>
      <sz val="10"/>
      <color rgb="FFFF0000"/>
      <name val="Courier"/>
      <family val="1"/>
    </font>
    <font>
      <i/>
      <sz val="10"/>
      <color rgb="FF000000"/>
      <name val="Roboto"/>
    </font>
    <font>
      <sz val="10"/>
      <color rgb="FF000000"/>
      <name val="Tahoma"/>
      <family val="2"/>
    </font>
    <font>
      <b/>
      <sz val="10"/>
      <color rgb="FF000000"/>
      <name val="Tahoma"/>
      <family val="2"/>
    </font>
    <font>
      <sz val="12"/>
      <color theme="1"/>
      <name val="Courier"/>
      <family val="1"/>
    </font>
  </fonts>
  <fills count="28">
    <fill>
      <patternFill patternType="none"/>
    </fill>
    <fill>
      <patternFill patternType="gray125"/>
    </fill>
    <fill>
      <patternFill patternType="solid">
        <fgColor rgb="FFFFE599"/>
        <bgColor rgb="FFFFE599"/>
      </patternFill>
    </fill>
    <fill>
      <patternFill patternType="solid">
        <fgColor rgb="FFCCCCCC"/>
        <bgColor rgb="FFCCCCCC"/>
      </patternFill>
    </fill>
    <fill>
      <patternFill patternType="solid">
        <fgColor rgb="FFFFFFFF"/>
        <bgColor rgb="FFFFFFFF"/>
      </patternFill>
    </fill>
    <fill>
      <patternFill patternType="solid">
        <fgColor rgb="FFF4CCCC"/>
        <bgColor rgb="FFF4CCCC"/>
      </patternFill>
    </fill>
    <fill>
      <patternFill patternType="solid">
        <fgColor rgb="FFC9DAF8"/>
        <bgColor rgb="FFC9DAF8"/>
      </patternFill>
    </fill>
    <fill>
      <patternFill patternType="solid">
        <fgColor rgb="FFE6B8AF"/>
        <bgColor rgb="FFE6B8AF"/>
      </patternFill>
    </fill>
    <fill>
      <patternFill patternType="solid">
        <fgColor rgb="FFFCE5CD"/>
        <bgColor rgb="FFFCE5CD"/>
      </patternFill>
    </fill>
    <fill>
      <patternFill patternType="solid">
        <fgColor rgb="FFB6D7A8"/>
        <bgColor rgb="FFB6D7A8"/>
      </patternFill>
    </fill>
    <fill>
      <patternFill patternType="solid">
        <fgColor rgb="FFEA9999"/>
        <bgColor rgb="FFEA9999"/>
      </patternFill>
    </fill>
    <fill>
      <patternFill patternType="solid">
        <fgColor rgb="FFFFF2CC"/>
        <bgColor rgb="FFFFF2CC"/>
      </patternFill>
    </fill>
    <fill>
      <patternFill patternType="solid">
        <fgColor rgb="FFD9D9D9"/>
        <bgColor rgb="FFD9D9D9"/>
      </patternFill>
    </fill>
    <fill>
      <patternFill patternType="solid">
        <fgColor theme="6"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7" tint="0.59999389629810485"/>
        <bgColor indexed="64"/>
      </patternFill>
    </fill>
    <fill>
      <patternFill patternType="solid">
        <fgColor theme="7" tint="0.59999389629810485"/>
        <bgColor rgb="FFFFE599"/>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6" tint="0.79998168889431442"/>
        <bgColor rgb="FFFFF2CC"/>
      </patternFill>
    </fill>
  </fills>
  <borders count="3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ck">
        <color rgb="FFFF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right style="medium">
        <color rgb="FFFF0000"/>
      </right>
      <top/>
      <bottom/>
      <diagonal/>
    </border>
    <border>
      <left style="medium">
        <color rgb="FFFF0000"/>
      </left>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thin">
        <color theme="1"/>
      </left>
      <right style="medium">
        <color rgb="FFFF0000"/>
      </right>
      <top style="thin">
        <color theme="1"/>
      </top>
      <bottom style="thin">
        <color theme="1"/>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39">
    <xf numFmtId="0" fontId="0" fillId="0" borderId="0" xfId="0"/>
    <xf numFmtId="0" fontId="1" fillId="0" borderId="0" xfId="0" applyFont="1"/>
    <xf numFmtId="0" fontId="0" fillId="0" borderId="0" xfId="0" applyAlignment="1">
      <alignment wrapText="1"/>
    </xf>
    <xf numFmtId="0" fontId="2" fillId="0" borderId="0" xfId="0" applyFont="1"/>
    <xf numFmtId="0" fontId="3" fillId="0" borderId="0" xfId="0" applyFont="1"/>
    <xf numFmtId="0" fontId="3" fillId="2" borderId="0" xfId="0" applyFont="1" applyFill="1"/>
    <xf numFmtId="0" fontId="4" fillId="0" borderId="0" xfId="0" applyFont="1" applyAlignment="1">
      <alignment vertical="center" wrapText="1"/>
    </xf>
    <xf numFmtId="0" fontId="3" fillId="3" borderId="0" xfId="0" applyFont="1" applyFill="1"/>
    <xf numFmtId="0" fontId="3" fillId="3" borderId="0" xfId="0" applyFont="1" applyFill="1" applyAlignment="1">
      <alignment horizontal="center"/>
    </xf>
    <xf numFmtId="0" fontId="3" fillId="3" borderId="0" xfId="0" applyFont="1" applyFill="1" applyAlignment="1">
      <alignment horizontal="center" wrapText="1"/>
    </xf>
    <xf numFmtId="0" fontId="5" fillId="0" borderId="0" xfId="0" applyFont="1"/>
    <xf numFmtId="0" fontId="6" fillId="0" borderId="0" xfId="0" applyFont="1"/>
    <xf numFmtId="0" fontId="7" fillId="0" borderId="0" xfId="0" applyFont="1"/>
    <xf numFmtId="0" fontId="3" fillId="0" borderId="0" xfId="0" applyFont="1" applyAlignment="1">
      <alignment horizontal="center"/>
    </xf>
    <xf numFmtId="0" fontId="4" fillId="4" borderId="0" xfId="0" applyFont="1" applyFill="1" applyAlignment="1">
      <alignment wrapText="1"/>
    </xf>
    <xf numFmtId="0" fontId="8" fillId="0" borderId="0" xfId="0" applyFont="1"/>
    <xf numFmtId="0" fontId="7" fillId="0" borderId="0" xfId="0" applyFont="1" applyAlignment="1">
      <alignment horizontal="right"/>
    </xf>
    <xf numFmtId="0" fontId="7"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xf>
    <xf numFmtId="0" fontId="3" fillId="0" borderId="0" xfId="0" applyFont="1" applyAlignment="1">
      <alignment horizontal="right"/>
    </xf>
    <xf numFmtId="0" fontId="3" fillId="2" borderId="1" xfId="0" applyFont="1" applyFill="1" applyBorder="1"/>
    <xf numFmtId="0" fontId="0" fillId="0" borderId="0" xfId="0" applyAlignment="1">
      <alignment horizontal="right"/>
    </xf>
    <xf numFmtId="0" fontId="3" fillId="0" borderId="2" xfId="0" applyFont="1" applyBorder="1"/>
    <xf numFmtId="0" fontId="1" fillId="0" borderId="3" xfId="0" applyFont="1" applyBorder="1"/>
    <xf numFmtId="0" fontId="11" fillId="0" borderId="0" xfId="0" applyFont="1" applyAlignment="1">
      <alignment wrapText="1"/>
    </xf>
    <xf numFmtId="0" fontId="12" fillId="0" borderId="0" xfId="0" applyFont="1" applyAlignment="1">
      <alignment wrapText="1"/>
    </xf>
    <xf numFmtId="0" fontId="13" fillId="0" borderId="0" xfId="0" applyFont="1" applyAlignment="1">
      <alignment horizontal="center"/>
    </xf>
    <xf numFmtId="0" fontId="3" fillId="5" borderId="0" xfId="0" applyFont="1" applyFill="1"/>
    <xf numFmtId="0" fontId="3" fillId="6" borderId="4" xfId="0" applyFont="1" applyFill="1" applyBorder="1"/>
    <xf numFmtId="0" fontId="3" fillId="7" borderId="4" xfId="0" applyFont="1" applyFill="1" applyBorder="1"/>
    <xf numFmtId="0" fontId="3" fillId="7" borderId="0" xfId="0" applyFont="1" applyFill="1"/>
    <xf numFmtId="0" fontId="3" fillId="8" borderId="4" xfId="0" applyFont="1" applyFill="1" applyBorder="1"/>
    <xf numFmtId="0" fontId="3" fillId="8" borderId="0" xfId="0" applyFont="1" applyFill="1"/>
    <xf numFmtId="0" fontId="3" fillId="6" borderId="0" xfId="0" applyFont="1" applyFill="1"/>
    <xf numFmtId="0" fontId="3" fillId="9" borderId="4" xfId="0" applyFont="1" applyFill="1" applyBorder="1"/>
    <xf numFmtId="0" fontId="3" fillId="9" borderId="0" xfId="0" applyFont="1" applyFill="1"/>
    <xf numFmtId="0" fontId="3" fillId="0" borderId="1" xfId="0" applyFont="1" applyBorder="1"/>
    <xf numFmtId="0" fontId="3" fillId="9" borderId="1" xfId="0" applyFont="1" applyFill="1" applyBorder="1"/>
    <xf numFmtId="0" fontId="3" fillId="10" borderId="1" xfId="0" applyFont="1" applyFill="1" applyBorder="1"/>
    <xf numFmtId="0" fontId="3" fillId="0" borderId="0" xfId="0" applyFont="1" applyAlignment="1">
      <alignment wrapText="1"/>
    </xf>
    <xf numFmtId="0" fontId="3" fillId="0" borderId="0" xfId="0" applyFont="1" applyAlignment="1">
      <alignment vertical="center"/>
    </xf>
    <xf numFmtId="0" fontId="14" fillId="4" borderId="0" xfId="0" applyFont="1" applyFill="1" applyAlignment="1">
      <alignment horizontal="left"/>
    </xf>
    <xf numFmtId="0" fontId="15" fillId="0" borderId="0" xfId="0" applyFont="1"/>
    <xf numFmtId="0" fontId="16" fillId="0" borderId="0" xfId="0" applyFont="1" applyAlignment="1">
      <alignment horizontal="right"/>
    </xf>
    <xf numFmtId="0" fontId="17" fillId="0" borderId="0" xfId="0" applyFont="1"/>
    <xf numFmtId="0" fontId="13" fillId="0" borderId="0" xfId="0" applyFont="1"/>
    <xf numFmtId="0" fontId="19" fillId="4" borderId="0" xfId="0" applyFont="1" applyFill="1"/>
    <xf numFmtId="0" fontId="17" fillId="0" borderId="0" xfId="0" applyFont="1" applyAlignment="1">
      <alignment horizontal="right"/>
    </xf>
    <xf numFmtId="0" fontId="3" fillId="0" borderId="0" xfId="0" applyFont="1" applyAlignment="1">
      <alignment horizontal="left"/>
    </xf>
    <xf numFmtId="0" fontId="3" fillId="11" borderId="0" xfId="0" applyFont="1" applyFill="1" applyAlignment="1">
      <alignment horizontal="center"/>
    </xf>
    <xf numFmtId="0" fontId="16" fillId="0" borderId="0" xfId="0" applyFont="1" applyAlignment="1">
      <alignment horizontal="center"/>
    </xf>
    <xf numFmtId="0" fontId="7" fillId="0" borderId="0" xfId="0" applyFont="1" applyAlignment="1">
      <alignment horizontal="center"/>
    </xf>
    <xf numFmtId="0" fontId="12" fillId="0" borderId="0" xfId="0" applyFont="1"/>
    <xf numFmtId="0" fontId="20" fillId="0" borderId="0" xfId="0" applyFont="1" applyAlignment="1">
      <alignment horizontal="center"/>
    </xf>
    <xf numFmtId="0" fontId="21" fillId="0" borderId="1" xfId="0" applyFont="1" applyBorder="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21" fillId="0" borderId="7" xfId="0" applyFont="1" applyBorder="1" applyAlignment="1">
      <alignment horizontal="left" vertical="top"/>
    </xf>
    <xf numFmtId="0" fontId="23" fillId="0" borderId="1" xfId="0" applyFont="1" applyBorder="1" applyAlignment="1">
      <alignment horizontal="center"/>
    </xf>
    <xf numFmtId="0" fontId="11" fillId="0" borderId="5" xfId="0" applyFont="1" applyBorder="1" applyAlignment="1">
      <alignment horizontal="center" vertical="top"/>
    </xf>
    <xf numFmtId="0" fontId="11" fillId="0" borderId="5" xfId="0" applyFont="1" applyBorder="1" applyAlignment="1">
      <alignment horizontal="center"/>
    </xf>
    <xf numFmtId="0" fontId="11"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4" fillId="0" borderId="0" xfId="0" applyFont="1"/>
    <xf numFmtId="0" fontId="0" fillId="0" borderId="0" xfId="0" applyAlignment="1">
      <alignment horizontal="left"/>
    </xf>
    <xf numFmtId="0" fontId="26" fillId="12" borderId="7" xfId="0" applyFont="1" applyFill="1" applyBorder="1" applyAlignment="1">
      <alignment horizontal="center"/>
    </xf>
    <xf numFmtId="0" fontId="26" fillId="12" borderId="7" xfId="0" applyFont="1" applyFill="1" applyBorder="1" applyAlignment="1">
      <alignment horizontal="center" vertical="top"/>
    </xf>
    <xf numFmtId="0" fontId="24" fillId="0" borderId="0" xfId="0" applyFont="1" applyAlignment="1">
      <alignment horizontal="left"/>
    </xf>
    <xf numFmtId="0" fontId="25" fillId="0" borderId="6" xfId="0" applyFont="1" applyBorder="1" applyAlignment="1">
      <alignment horizontal="center"/>
    </xf>
    <xf numFmtId="0" fontId="27" fillId="11" borderId="7" xfId="0" applyFont="1" applyFill="1" applyBorder="1" applyAlignment="1">
      <alignment horizontal="center"/>
    </xf>
    <xf numFmtId="0" fontId="25" fillId="0" borderId="1" xfId="0" applyFont="1" applyBorder="1" applyAlignment="1">
      <alignment horizontal="center"/>
    </xf>
    <xf numFmtId="0" fontId="27" fillId="11" borderId="1" xfId="0" applyFont="1" applyFill="1" applyBorder="1" applyAlignment="1">
      <alignment horizontal="center"/>
    </xf>
    <xf numFmtId="0" fontId="27" fillId="11" borderId="1" xfId="0" applyFont="1" applyFill="1" applyBorder="1" applyAlignment="1">
      <alignment horizontal="center" vertical="top"/>
    </xf>
    <xf numFmtId="0" fontId="25" fillId="11" borderId="1" xfId="0" applyFont="1" applyFill="1" applyBorder="1" applyAlignment="1">
      <alignment horizontal="center"/>
    </xf>
    <xf numFmtId="0" fontId="25" fillId="11" borderId="1" xfId="0" applyFont="1" applyFill="1" applyBorder="1" applyAlignment="1">
      <alignment horizontal="center" vertical="top"/>
    </xf>
    <xf numFmtId="0" fontId="25" fillId="0" borderId="0" xfId="0" applyFont="1"/>
    <xf numFmtId="0" fontId="25" fillId="0" borderId="0" xfId="0" applyFont="1" applyAlignment="1">
      <alignment horizontal="center"/>
    </xf>
    <xf numFmtId="0" fontId="25" fillId="0" borderId="0" xfId="0" applyFont="1" applyAlignment="1">
      <alignment horizontal="center" vertical="top"/>
    </xf>
    <xf numFmtId="0" fontId="25" fillId="12" borderId="1" xfId="0" applyFont="1" applyFill="1" applyBorder="1" applyAlignment="1">
      <alignment vertical="top"/>
    </xf>
    <xf numFmtId="0" fontId="26" fillId="0" borderId="0" xfId="0" applyFont="1" applyAlignment="1">
      <alignment horizontal="center" vertical="top"/>
    </xf>
    <xf numFmtId="0" fontId="28" fillId="0" borderId="0" xfId="0" applyFont="1" applyAlignment="1">
      <alignment horizontal="left" vertical="top"/>
    </xf>
    <xf numFmtId="0" fontId="26" fillId="12" borderId="6" xfId="0" applyFont="1" applyFill="1" applyBorder="1" applyAlignment="1">
      <alignment vertical="top"/>
    </xf>
    <xf numFmtId="0" fontId="26" fillId="12" borderId="1" xfId="0" applyFont="1" applyFill="1" applyBorder="1" applyAlignment="1">
      <alignment horizontal="center" vertical="top"/>
    </xf>
    <xf numFmtId="0" fontId="29" fillId="0" borderId="0" xfId="0" applyFont="1" applyAlignment="1">
      <alignment horizontal="left" vertical="top"/>
    </xf>
    <xf numFmtId="0" fontId="25" fillId="0" borderId="0" xfId="0" applyFont="1" applyAlignment="1">
      <alignment vertical="top"/>
    </xf>
    <xf numFmtId="0" fontId="24" fillId="0" borderId="0" xfId="0" applyFont="1" applyAlignment="1">
      <alignment horizontal="left" vertical="top"/>
    </xf>
    <xf numFmtId="0" fontId="25" fillId="12" borderId="6" xfId="0" applyFont="1" applyFill="1" applyBorder="1"/>
    <xf numFmtId="0" fontId="26" fillId="12" borderId="7" xfId="0" applyFont="1" applyFill="1" applyBorder="1" applyAlignment="1">
      <alignment horizontal="center" wrapText="1"/>
    </xf>
    <xf numFmtId="0" fontId="3" fillId="0" borderId="0" xfId="0" applyFont="1" applyAlignment="1">
      <alignment vertical="center" wrapText="1"/>
    </xf>
    <xf numFmtId="0" fontId="16" fillId="0" borderId="0" xfId="0" applyFont="1"/>
    <xf numFmtId="0" fontId="3" fillId="0" borderId="0" xfId="0" applyFont="1" applyAlignment="1">
      <alignment horizontal="left" vertical="center" wrapText="1"/>
    </xf>
    <xf numFmtId="0" fontId="3" fillId="0" borderId="0" xfId="0" quotePrefix="1" applyFont="1" applyAlignment="1">
      <alignment horizontal="center"/>
    </xf>
    <xf numFmtId="0" fontId="3" fillId="2" borderId="1" xfId="0" applyFont="1" applyFill="1" applyBorder="1" applyAlignment="1">
      <alignment horizontal="center"/>
    </xf>
    <xf numFmtId="0" fontId="3" fillId="6" borderId="3" xfId="0" applyFont="1" applyFill="1" applyBorder="1"/>
    <xf numFmtId="0" fontId="4" fillId="0" borderId="0" xfId="0" applyFont="1"/>
    <xf numFmtId="0" fontId="18" fillId="0" borderId="0" xfId="0" applyFont="1" applyAlignment="1">
      <alignment horizontal="right"/>
    </xf>
    <xf numFmtId="0" fontId="4" fillId="0" borderId="0" xfId="0" applyFont="1" applyAlignment="1">
      <alignment wrapText="1"/>
    </xf>
    <xf numFmtId="0" fontId="0" fillId="0" borderId="14" xfId="0" applyBorder="1"/>
    <xf numFmtId="0" fontId="4" fillId="0" borderId="15" xfId="0" applyFont="1" applyBorder="1"/>
    <xf numFmtId="0" fontId="4" fillId="0" borderId="16" xfId="0" applyFont="1" applyBorder="1"/>
    <xf numFmtId="0" fontId="4" fillId="0" borderId="17" xfId="0" applyFont="1" applyBorder="1"/>
    <xf numFmtId="0" fontId="4" fillId="13" borderId="13" xfId="0" applyFont="1" applyFill="1" applyBorder="1"/>
    <xf numFmtId="0" fontId="3" fillId="0" borderId="4" xfId="0" applyFont="1" applyBorder="1"/>
    <xf numFmtId="0" fontId="16" fillId="0" borderId="3" xfId="0" applyFont="1" applyBorder="1" applyAlignment="1">
      <alignment horizontal="center"/>
    </xf>
    <xf numFmtId="0" fontId="3" fillId="0" borderId="0" xfId="0" applyFont="1" applyAlignment="1">
      <alignment vertical="top"/>
    </xf>
    <xf numFmtId="0" fontId="3" fillId="0" borderId="8" xfId="0" applyFont="1" applyBorder="1"/>
    <xf numFmtId="0" fontId="11" fillId="0" borderId="8" xfId="0" applyFont="1" applyBorder="1" applyAlignment="1">
      <alignment horizontal="center"/>
    </xf>
    <xf numFmtId="0" fontId="13" fillId="0" borderId="13" xfId="0" applyFont="1" applyBorder="1"/>
    <xf numFmtId="0" fontId="15" fillId="0" borderId="3" xfId="0" applyFont="1" applyBorder="1"/>
    <xf numFmtId="0" fontId="4" fillId="0" borderId="0" xfId="0" applyFont="1" applyAlignment="1">
      <alignment horizontal="right"/>
    </xf>
    <xf numFmtId="2" fontId="0" fillId="0" borderId="0" xfId="0" applyNumberFormat="1"/>
    <xf numFmtId="0" fontId="32" fillId="0" borderId="0" xfId="0" applyFont="1"/>
    <xf numFmtId="0" fontId="25" fillId="0" borderId="9" xfId="0" applyFont="1" applyBorder="1" applyAlignment="1">
      <alignment horizontal="center"/>
    </xf>
    <xf numFmtId="0" fontId="3" fillId="0" borderId="6" xfId="0" applyFont="1" applyBorder="1" applyAlignment="1">
      <alignment vertical="center"/>
    </xf>
    <xf numFmtId="0" fontId="11" fillId="0" borderId="6" xfId="0" applyFont="1" applyBorder="1" applyAlignment="1">
      <alignment horizontal="center" vertical="center"/>
    </xf>
    <xf numFmtId="0" fontId="33" fillId="0" borderId="18" xfId="0" applyFont="1" applyBorder="1" applyAlignment="1">
      <alignment horizontal="right" vertical="center"/>
    </xf>
    <xf numFmtId="0" fontId="33" fillId="0" borderId="18" xfId="0" applyFont="1" applyBorder="1" applyAlignment="1">
      <alignment vertical="center"/>
    </xf>
    <xf numFmtId="49" fontId="31" fillId="2" borderId="0" xfId="0" applyNumberFormat="1" applyFont="1" applyFill="1"/>
    <xf numFmtId="0" fontId="3" fillId="2" borderId="1" xfId="0" applyFont="1" applyFill="1" applyBorder="1" applyAlignment="1">
      <alignment vertical="top" wrapText="1"/>
    </xf>
    <xf numFmtId="0" fontId="18" fillId="14" borderId="0" xfId="0" applyFont="1" applyFill="1" applyAlignment="1">
      <alignment horizontal="right"/>
    </xf>
    <xf numFmtId="0" fontId="0" fillId="0" borderId="3" xfId="0" applyBorder="1"/>
    <xf numFmtId="0" fontId="19" fillId="4" borderId="14" xfId="0" applyFont="1" applyFill="1" applyBorder="1"/>
    <xf numFmtId="0" fontId="3" fillId="11" borderId="19" xfId="0" applyFont="1" applyFill="1" applyBorder="1" applyAlignment="1">
      <alignment horizontal="center"/>
    </xf>
    <xf numFmtId="0" fontId="3" fillId="0" borderId="20" xfId="0" applyFont="1" applyBorder="1" applyAlignment="1">
      <alignment horizontal="center"/>
    </xf>
    <xf numFmtId="0" fontId="18" fillId="0" borderId="21" xfId="0" applyFont="1" applyBorder="1" applyAlignment="1">
      <alignment horizontal="right"/>
    </xf>
    <xf numFmtId="0" fontId="16" fillId="0" borderId="22" xfId="0" applyFont="1" applyBorder="1"/>
    <xf numFmtId="0" fontId="18" fillId="0" borderId="20" xfId="0" applyFont="1" applyBorder="1" applyAlignment="1">
      <alignment horizontal="right"/>
    </xf>
    <xf numFmtId="0" fontId="16" fillId="0" borderId="19" xfId="0" applyFont="1" applyBorder="1"/>
    <xf numFmtId="0" fontId="0" fillId="0" borderId="20" xfId="0" applyBorder="1"/>
    <xf numFmtId="0" fontId="19" fillId="4" borderId="23" xfId="0" applyFont="1" applyFill="1" applyBorder="1"/>
    <xf numFmtId="0" fontId="18" fillId="0" borderId="24" xfId="0" applyFont="1" applyBorder="1" applyAlignment="1">
      <alignment horizontal="right"/>
    </xf>
    <xf numFmtId="0" fontId="16" fillId="0" borderId="25" xfId="0" applyFont="1" applyBorder="1"/>
    <xf numFmtId="49" fontId="23" fillId="0" borderId="7" xfId="0" applyNumberFormat="1" applyFont="1" applyBorder="1" applyAlignment="1">
      <alignment horizontal="center"/>
    </xf>
    <xf numFmtId="49" fontId="11" fillId="0" borderId="7"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4" fillId="0" borderId="0" xfId="0" applyFont="1" applyAlignment="1">
      <alignment horizontal="center"/>
    </xf>
    <xf numFmtId="0" fontId="0" fillId="0" borderId="18" xfId="0" applyBorder="1"/>
    <xf numFmtId="0" fontId="0" fillId="15" borderId="18" xfId="0" applyFill="1" applyBorder="1"/>
    <xf numFmtId="0" fontId="4" fillId="0" borderId="0" xfId="0" quotePrefix="1" applyFont="1"/>
    <xf numFmtId="0" fontId="0" fillId="16" borderId="18" xfId="0" applyFill="1" applyBorder="1"/>
    <xf numFmtId="0" fontId="37" fillId="17" borderId="18" xfId="0" applyFont="1" applyFill="1" applyBorder="1"/>
    <xf numFmtId="0" fontId="0" fillId="18" borderId="18" xfId="0" applyFill="1" applyBorder="1"/>
    <xf numFmtId="0" fontId="0" fillId="20" borderId="18" xfId="0" applyFill="1" applyBorder="1"/>
    <xf numFmtId="0" fontId="0" fillId="21" borderId="18" xfId="0" applyFill="1" applyBorder="1"/>
    <xf numFmtId="0" fontId="4" fillId="19" borderId="18" xfId="0" applyFont="1" applyFill="1" applyBorder="1"/>
    <xf numFmtId="0" fontId="4" fillId="16" borderId="18" xfId="0" quotePrefix="1" applyFont="1" applyFill="1" applyBorder="1"/>
    <xf numFmtId="0" fontId="4" fillId="15" borderId="18" xfId="0" quotePrefix="1" applyFont="1" applyFill="1" applyBorder="1"/>
    <xf numFmtId="0" fontId="4" fillId="19" borderId="18" xfId="0" quotePrefix="1" applyFont="1" applyFill="1" applyBorder="1"/>
    <xf numFmtId="0" fontId="0" fillId="22" borderId="18" xfId="0" applyFill="1" applyBorder="1"/>
    <xf numFmtId="49" fontId="37" fillId="23" borderId="0" xfId="0" applyNumberFormat="1" applyFont="1" applyFill="1"/>
    <xf numFmtId="0" fontId="3" fillId="13" borderId="0" xfId="0" applyFont="1" applyFill="1"/>
    <xf numFmtId="0" fontId="4" fillId="13" borderId="0" xfId="0" applyFont="1" applyFill="1"/>
    <xf numFmtId="0" fontId="3" fillId="0" borderId="0" xfId="0" applyFont="1" applyAlignment="1">
      <alignment vertical="top" wrapText="1"/>
    </xf>
    <xf numFmtId="0" fontId="38" fillId="0" borderId="0" xfId="0" applyFont="1" applyAlignment="1">
      <alignment horizontal="right"/>
    </xf>
    <xf numFmtId="0" fontId="38" fillId="0" borderId="0" xfId="0" applyFont="1"/>
    <xf numFmtId="0" fontId="15" fillId="11" borderId="19" xfId="0" applyFont="1" applyFill="1" applyBorder="1" applyAlignment="1">
      <alignment horizontal="center"/>
    </xf>
    <xf numFmtId="0" fontId="15" fillId="11" borderId="0" xfId="0" applyFont="1" applyFill="1" applyAlignment="1">
      <alignment horizontal="center"/>
    </xf>
    <xf numFmtId="0" fontId="15" fillId="0" borderId="0" xfId="0" applyFont="1" applyAlignment="1">
      <alignment horizontal="center"/>
    </xf>
    <xf numFmtId="0" fontId="15" fillId="0" borderId="0" xfId="0" applyFont="1" applyAlignment="1">
      <alignment horizontal="left"/>
    </xf>
    <xf numFmtId="0" fontId="4" fillId="0" borderId="8" xfId="0" applyFont="1" applyBorder="1" applyAlignment="1">
      <alignment vertical="top"/>
    </xf>
    <xf numFmtId="0" fontId="0" fillId="0" borderId="0" xfId="0" applyAlignment="1">
      <alignment horizontal="center" vertical="center"/>
    </xf>
    <xf numFmtId="0" fontId="0" fillId="0" borderId="27" xfId="0" applyBorder="1"/>
    <xf numFmtId="0" fontId="37" fillId="17" borderId="28" xfId="0" applyFont="1" applyFill="1" applyBorder="1"/>
    <xf numFmtId="0" fontId="0" fillId="22" borderId="26" xfId="0" applyFill="1" applyBorder="1"/>
    <xf numFmtId="0" fontId="0" fillId="22" borderId="27" xfId="0" applyFill="1" applyBorder="1"/>
    <xf numFmtId="0" fontId="37" fillId="17" borderId="26" xfId="0" applyFont="1" applyFill="1" applyBorder="1"/>
    <xf numFmtId="0" fontId="37" fillId="17" borderId="27" xfId="0" applyFont="1" applyFill="1" applyBorder="1"/>
    <xf numFmtId="0" fontId="0" fillId="24" borderId="26" xfId="0" applyFill="1" applyBorder="1"/>
    <xf numFmtId="0" fontId="0" fillId="24" borderId="27" xfId="0" applyFill="1" applyBorder="1"/>
    <xf numFmtId="0" fontId="0" fillId="24" borderId="28" xfId="0" applyFill="1" applyBorder="1"/>
    <xf numFmtId="0" fontId="4" fillId="0" borderId="18" xfId="0" quotePrefix="1" applyFont="1" applyBorder="1"/>
    <xf numFmtId="0" fontId="4" fillId="0" borderId="3" xfId="0" quotePrefix="1" applyFont="1" applyBorder="1"/>
    <xf numFmtId="0" fontId="0" fillId="0" borderId="30" xfId="0" applyBorder="1"/>
    <xf numFmtId="0" fontId="37" fillId="17" borderId="31" xfId="0" applyFont="1" applyFill="1" applyBorder="1"/>
    <xf numFmtId="0" fontId="0" fillId="0" borderId="31" xfId="0" applyBorder="1"/>
    <xf numFmtId="0" fontId="0" fillId="0" borderId="4" xfId="0" applyBorder="1"/>
    <xf numFmtId="0" fontId="0" fillId="24" borderId="32" xfId="0" applyFill="1" applyBorder="1"/>
    <xf numFmtId="0" fontId="0" fillId="22" borderId="32" xfId="0" applyFill="1" applyBorder="1"/>
    <xf numFmtId="0" fontId="4" fillId="0" borderId="34" xfId="0" quotePrefix="1" applyFont="1" applyBorder="1"/>
    <xf numFmtId="0" fontId="4" fillId="0" borderId="29" xfId="0" quotePrefix="1" applyFont="1" applyBorder="1"/>
    <xf numFmtId="0" fontId="4" fillId="0" borderId="33" xfId="0" applyFont="1" applyBorder="1" applyAlignment="1">
      <alignment horizontal="right"/>
    </xf>
    <xf numFmtId="0" fontId="3" fillId="3" borderId="18" xfId="0" applyFont="1" applyFill="1" applyBorder="1" applyAlignment="1">
      <alignment horizontal="center" vertical="center" wrapText="1"/>
    </xf>
    <xf numFmtId="0" fontId="4" fillId="0" borderId="18" xfId="0" applyFont="1" applyBorder="1" applyAlignment="1">
      <alignment horizontal="center" vertical="center"/>
    </xf>
    <xf numFmtId="0" fontId="3" fillId="0" borderId="18" xfId="0" applyFont="1" applyBorder="1" applyAlignment="1">
      <alignment horizontal="center" vertical="center"/>
    </xf>
    <xf numFmtId="0" fontId="0" fillId="0" borderId="18" xfId="0" applyBorder="1" applyAlignment="1">
      <alignment horizontal="center" vertical="center"/>
    </xf>
    <xf numFmtId="49" fontId="3" fillId="0" borderId="12" xfId="0" applyNumberFormat="1" applyFont="1" applyBorder="1" applyAlignment="1">
      <alignment horizontal="center" vertical="center"/>
    </xf>
    <xf numFmtId="49" fontId="3" fillId="0" borderId="35" xfId="0" applyNumberFormat="1" applyFont="1" applyBorder="1" applyAlignment="1">
      <alignment horizontal="center" vertical="center"/>
    </xf>
    <xf numFmtId="0" fontId="39" fillId="4" borderId="18" xfId="0" applyFont="1" applyFill="1" applyBorder="1" applyAlignment="1">
      <alignment horizontal="right" vertical="center"/>
    </xf>
    <xf numFmtId="0" fontId="39" fillId="4" borderId="18" xfId="0" applyFont="1" applyFill="1" applyBorder="1" applyAlignment="1">
      <alignment vertical="center"/>
    </xf>
    <xf numFmtId="49" fontId="13" fillId="0" borderId="5"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7" xfId="0" applyNumberFormat="1" applyFont="1" applyBorder="1" applyAlignment="1">
      <alignment horizontal="left" vertical="center"/>
    </xf>
    <xf numFmtId="49" fontId="3" fillId="0" borderId="7" xfId="0" quotePrefix="1" applyNumberFormat="1" applyFont="1" applyBorder="1" applyAlignment="1">
      <alignment horizontal="center" vertical="center"/>
    </xf>
    <xf numFmtId="0" fontId="33" fillId="0" borderId="18" xfId="0" applyFont="1" applyBorder="1" applyAlignment="1">
      <alignment horizontal="center" vertical="center"/>
    </xf>
    <xf numFmtId="0" fontId="4" fillId="0" borderId="0" xfId="0" applyFont="1" applyAlignment="1">
      <alignment vertical="center" wrapText="1"/>
    </xf>
    <xf numFmtId="0" fontId="0" fillId="0" borderId="0" xfId="0"/>
    <xf numFmtId="0" fontId="3" fillId="0" borderId="0" xfId="0" applyFont="1" applyAlignment="1">
      <alignment horizontal="center" vertical="center" textRotation="90"/>
    </xf>
    <xf numFmtId="0" fontId="4" fillId="0" borderId="0" xfId="0" applyFont="1" applyAlignment="1">
      <alignment horizontal="center"/>
    </xf>
    <xf numFmtId="0" fontId="0" fillId="0" borderId="0" xfId="0" applyAlignment="1">
      <alignment horizontal="center"/>
    </xf>
    <xf numFmtId="0" fontId="3" fillId="2" borderId="3" xfId="0" applyFont="1" applyFill="1" applyBorder="1" applyAlignment="1">
      <alignment horizontal="center" vertical="top" wrapText="1"/>
    </xf>
    <xf numFmtId="0" fontId="3" fillId="0" borderId="3" xfId="0" applyFont="1" applyBorder="1" applyAlignment="1">
      <alignment horizontal="center"/>
    </xf>
    <xf numFmtId="0" fontId="4" fillId="0" borderId="8" xfId="0" applyFont="1" applyBorder="1" applyAlignment="1">
      <alignment vertical="top" wrapText="1"/>
    </xf>
    <xf numFmtId="0" fontId="22" fillId="0" borderId="9" xfId="0" applyFont="1" applyBorder="1" applyAlignment="1">
      <alignment vertical="top"/>
    </xf>
    <xf numFmtId="0" fontId="22" fillId="0" borderId="6" xfId="0" applyFont="1" applyBorder="1" applyAlignment="1">
      <alignment vertical="top"/>
    </xf>
    <xf numFmtId="0" fontId="23" fillId="0" borderId="10" xfId="0" applyFont="1" applyBorder="1" applyAlignment="1">
      <alignment horizontal="center"/>
    </xf>
    <xf numFmtId="0" fontId="22" fillId="0" borderId="10" xfId="0" applyFont="1" applyBorder="1"/>
    <xf numFmtId="0" fontId="22" fillId="0" borderId="5" xfId="0" applyFont="1" applyBorder="1"/>
    <xf numFmtId="0" fontId="27" fillId="11" borderId="12" xfId="0" applyFont="1" applyFill="1" applyBorder="1" applyAlignment="1">
      <alignment horizontal="center"/>
    </xf>
    <xf numFmtId="0" fontId="22" fillId="0" borderId="7" xfId="0" applyFont="1" applyBorder="1" applyAlignment="1">
      <alignment horizontal="center"/>
    </xf>
    <xf numFmtId="0" fontId="7" fillId="11" borderId="11" xfId="0" applyFont="1" applyFill="1" applyBorder="1" applyAlignment="1">
      <alignment horizontal="center"/>
    </xf>
    <xf numFmtId="0" fontId="22" fillId="0" borderId="5" xfId="0" applyFont="1" applyBorder="1" applyAlignment="1">
      <alignment horizontal="center"/>
    </xf>
    <xf numFmtId="0" fontId="25" fillId="12" borderId="8" xfId="0" applyFont="1" applyFill="1" applyBorder="1" applyAlignment="1">
      <alignment horizontal="center"/>
    </xf>
    <xf numFmtId="0" fontId="22" fillId="0" borderId="6" xfId="0" applyFont="1" applyBorder="1"/>
    <xf numFmtId="0" fontId="26" fillId="12" borderId="10" xfId="0" applyFont="1" applyFill="1" applyBorder="1" applyAlignment="1">
      <alignment horizontal="center"/>
    </xf>
    <xf numFmtId="0" fontId="26" fillId="12" borderId="11" xfId="0" applyFont="1" applyFill="1" applyBorder="1" applyAlignment="1">
      <alignment horizontal="center" vertical="top"/>
    </xf>
    <xf numFmtId="0" fontId="25" fillId="12" borderId="11" xfId="0" applyFont="1" applyFill="1" applyBorder="1" applyAlignment="1">
      <alignment horizontal="center"/>
    </xf>
    <xf numFmtId="0" fontId="26" fillId="12" borderId="12" xfId="0" applyFont="1" applyFill="1" applyBorder="1" applyAlignment="1">
      <alignment horizontal="center"/>
    </xf>
    <xf numFmtId="0" fontId="22" fillId="0" borderId="7" xfId="0" applyFont="1" applyBorder="1"/>
    <xf numFmtId="0" fontId="4" fillId="0" borderId="0" xfId="0" applyFont="1" applyAlignment="1">
      <alignment horizontal="center" vertical="center"/>
    </xf>
    <xf numFmtId="0" fontId="22" fillId="0" borderId="0" xfId="0" applyFont="1" applyAlignment="1">
      <alignment horizontal="center" vertical="center"/>
    </xf>
    <xf numFmtId="49" fontId="3" fillId="24" borderId="7" xfId="0" applyNumberFormat="1" applyFont="1" applyFill="1" applyBorder="1" applyAlignment="1">
      <alignment horizontal="center" vertical="center"/>
    </xf>
    <xf numFmtId="49" fontId="3" fillId="17" borderId="7" xfId="0" applyNumberFormat="1" applyFont="1" applyFill="1" applyBorder="1" applyAlignment="1">
      <alignment horizontal="center" vertical="center"/>
    </xf>
    <xf numFmtId="49" fontId="3" fillId="25" borderId="7"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27" fillId="11" borderId="7" xfId="0" applyFont="1" applyFill="1" applyBorder="1" applyAlignment="1">
      <alignment horizontal="center" vertical="top"/>
    </xf>
    <xf numFmtId="0" fontId="27" fillId="11" borderId="11" xfId="0" applyFont="1" applyFill="1" applyBorder="1" applyAlignment="1">
      <alignment horizontal="center"/>
    </xf>
    <xf numFmtId="0" fontId="27" fillId="11" borderId="5" xfId="0" applyFont="1" applyFill="1" applyBorder="1" applyAlignment="1">
      <alignment horizontal="center"/>
    </xf>
    <xf numFmtId="0" fontId="27" fillId="11" borderId="11" xfId="0" applyFont="1" applyFill="1" applyBorder="1" applyAlignment="1">
      <alignment horizontal="center" vertical="top"/>
    </xf>
    <xf numFmtId="0" fontId="27" fillId="11" borderId="5" xfId="0" applyFont="1" applyFill="1" applyBorder="1" applyAlignment="1">
      <alignment horizontal="center" vertical="top"/>
    </xf>
    <xf numFmtId="0" fontId="25" fillId="27" borderId="1" xfId="0" applyFont="1" applyFill="1" applyBorder="1" applyAlignment="1">
      <alignment horizontal="center"/>
    </xf>
    <xf numFmtId="0" fontId="25" fillId="27" borderId="7" xfId="0" applyFont="1" applyFill="1" applyBorder="1" applyAlignment="1">
      <alignment horizontal="center"/>
    </xf>
    <xf numFmtId="0" fontId="42" fillId="26" borderId="18"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923925</xdr:colOff>
      <xdr:row>20</xdr:row>
      <xdr:rowOff>95250</xdr:rowOff>
    </xdr:from>
    <xdr:ext cx="609600" cy="266700"/>
    <xdr:sp macro="" textlink="">
      <xdr:nvSpPr>
        <xdr:cNvPr id="3" name="Shape 3">
          <a:extLst>
            <a:ext uri="{FF2B5EF4-FFF2-40B4-BE49-F238E27FC236}">
              <a16:creationId xmlns:a16="http://schemas.microsoft.com/office/drawing/2014/main" id="{00000000-0008-0000-0800-000003000000}"/>
            </a:ext>
          </a:extLst>
        </xdr:cNvPr>
        <xdr:cNvSpPr txBox="1"/>
      </xdr:nvSpPr>
      <xdr:spPr>
        <a:xfrm>
          <a:off x="1274525" y="1264925"/>
          <a:ext cx="9312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solidFill>
                <a:srgbClr val="FF0000"/>
              </a:solidFill>
            </a:rPr>
            <a:t>couple</a:t>
          </a:r>
          <a:endParaRPr sz="1400">
            <a:solidFill>
              <a:srgbClr val="FF0000"/>
            </a:solidFill>
          </a:endParaRPr>
        </a:p>
      </xdr:txBody>
    </xdr:sp>
    <xdr:clientData fLocksWithSheet="0"/>
  </xdr:oneCellAnchor>
  <xdr:oneCellAnchor>
    <xdr:from>
      <xdr:col>2</xdr:col>
      <xdr:colOff>571500</xdr:colOff>
      <xdr:row>21</xdr:row>
      <xdr:rowOff>76200</xdr:rowOff>
    </xdr:from>
    <xdr:ext cx="1838325" cy="371475"/>
    <xdr:sp macro="" textlink="">
      <xdr:nvSpPr>
        <xdr:cNvPr id="4" name="Shape 4">
          <a:extLst>
            <a:ext uri="{FF2B5EF4-FFF2-40B4-BE49-F238E27FC236}">
              <a16:creationId xmlns:a16="http://schemas.microsoft.com/office/drawing/2014/main" id="{00000000-0008-0000-0800-000004000000}"/>
            </a:ext>
          </a:extLst>
        </xdr:cNvPr>
        <xdr:cNvSpPr txBox="1"/>
      </xdr:nvSpPr>
      <xdr:spPr>
        <a:xfrm>
          <a:off x="1205900" y="1274725"/>
          <a:ext cx="1823400" cy="354000"/>
        </a:xfrm>
        <a:prstGeom prst="rect">
          <a:avLst/>
        </a:prstGeom>
        <a:noFill/>
        <a:ln>
          <a:noFill/>
        </a:ln>
      </xdr:spPr>
      <xdr:txBody>
        <a:bodyPr spcFirstLastPara="1" wrap="square" lIns="91425" tIns="91425" rIns="91425" bIns="91425" anchor="t" anchorCtr="0">
          <a:spAutoFit/>
        </a:bodyPr>
        <a:lstStyle/>
        <a:p>
          <a:pPr marL="457200" lvl="0" indent="0" algn="l" rtl="0">
            <a:spcBef>
              <a:spcPts val="0"/>
            </a:spcBef>
            <a:spcAft>
              <a:spcPts val="0"/>
            </a:spcAft>
            <a:buNone/>
          </a:pPr>
          <a:r>
            <a:rPr lang="en-US" sz="1100">
              <a:solidFill>
                <a:srgbClr val="FF0000"/>
              </a:solidFill>
            </a:rPr>
            <a:t>two</a:t>
          </a:r>
          <a:endParaRPr sz="1100">
            <a:solidFill>
              <a:srgbClr val="FF0000"/>
            </a:solidFill>
          </a:endParaRPr>
        </a:p>
      </xdr:txBody>
    </xdr:sp>
    <xdr:clientData fLocksWithSheet="0"/>
  </xdr:oneCellAnchor>
  <xdr:oneCellAnchor>
    <xdr:from>
      <xdr:col>0</xdr:col>
      <xdr:colOff>152400</xdr:colOff>
      <xdr:row>1</xdr:row>
      <xdr:rowOff>-47625</xdr:rowOff>
    </xdr:from>
    <xdr:ext cx="11277600" cy="15954375"/>
    <xdr:pic>
      <xdr:nvPicPr>
        <xdr:cNvPr id="2" name="image1.jp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53"/>
  <sheetViews>
    <sheetView zoomScale="160" zoomScaleNormal="160" workbookViewId="0">
      <selection activeCell="B36" sqref="B36"/>
    </sheetView>
  </sheetViews>
  <sheetFormatPr baseColWidth="10" defaultColWidth="14.5" defaultRowHeight="15.75" customHeight="1"/>
  <cols>
    <col min="2" max="2" width="64.83203125" customWidth="1"/>
    <col min="4" max="4" width="7.6640625" customWidth="1"/>
    <col min="5" max="7" width="10.1640625" customWidth="1"/>
    <col min="8" max="8" width="13.6640625" bestFit="1" customWidth="1"/>
    <col min="9" max="14" width="10.1640625" customWidth="1"/>
    <col min="15" max="15" width="13" customWidth="1"/>
    <col min="20" max="22" width="7.33203125" customWidth="1"/>
    <col min="23" max="30" width="11.33203125" customWidth="1"/>
  </cols>
  <sheetData>
    <row r="1" spans="1:15" ht="13">
      <c r="A1" s="1"/>
      <c r="B1" s="2"/>
    </row>
    <row r="2" spans="1:15" ht="13">
      <c r="A2" s="3"/>
      <c r="B2" s="2"/>
    </row>
    <row r="3" spans="1:15" ht="13">
      <c r="C3" s="4"/>
      <c r="D3" s="4"/>
      <c r="E3" s="4"/>
      <c r="F3" s="4"/>
      <c r="G3" s="4"/>
      <c r="I3" s="5" t="s">
        <v>0</v>
      </c>
      <c r="J3" s="5"/>
    </row>
    <row r="4" spans="1:15" ht="28">
      <c r="B4" s="201" t="s">
        <v>165</v>
      </c>
      <c r="C4" s="7" t="s">
        <v>1</v>
      </c>
      <c r="D4" s="8" t="s">
        <v>2</v>
      </c>
      <c r="E4" s="8" t="s">
        <v>3</v>
      </c>
      <c r="F4" s="8" t="s">
        <v>4</v>
      </c>
      <c r="G4" s="9" t="s">
        <v>5</v>
      </c>
      <c r="H4" s="10" t="s">
        <v>6</v>
      </c>
      <c r="I4" s="11" t="s">
        <v>7</v>
      </c>
      <c r="J4" s="12" t="s">
        <v>8</v>
      </c>
    </row>
    <row r="5" spans="1:15" ht="13">
      <c r="B5" s="202"/>
      <c r="C5" s="4" t="s">
        <v>9</v>
      </c>
      <c r="D5" s="13">
        <v>2</v>
      </c>
      <c r="E5" s="13">
        <v>32</v>
      </c>
      <c r="F5" s="13">
        <v>4</v>
      </c>
      <c r="G5" s="13">
        <v>4</v>
      </c>
      <c r="H5" s="5">
        <f>LOG(E5,2)</f>
        <v>5</v>
      </c>
      <c r="I5" s="5">
        <f>LOG(D5*1024*1024/(E5*F5),2)</f>
        <v>14</v>
      </c>
      <c r="J5" s="5">
        <f>48-H5-I5</f>
        <v>29</v>
      </c>
    </row>
    <row r="6" spans="1:15" ht="13">
      <c r="B6" s="202"/>
      <c r="C6" s="4" t="s">
        <v>10</v>
      </c>
      <c r="D6" s="13">
        <v>8</v>
      </c>
      <c r="E6" s="13">
        <v>32</v>
      </c>
      <c r="F6" s="13">
        <v>8</v>
      </c>
      <c r="G6" s="13">
        <v>6</v>
      </c>
      <c r="H6" s="5">
        <f t="shared" ref="H6:H7" si="0">LOG(E6,2)</f>
        <v>5</v>
      </c>
      <c r="I6" s="5">
        <f>LOG(D6*1024*1024/(E6*F6),2)</f>
        <v>15</v>
      </c>
      <c r="J6" s="5">
        <f t="shared" ref="J6:J7" si="1">48-H6-I6</f>
        <v>28</v>
      </c>
    </row>
    <row r="7" spans="1:15" ht="57" customHeight="1">
      <c r="B7" s="202"/>
      <c r="C7" s="4" t="s">
        <v>11</v>
      </c>
      <c r="D7" s="13">
        <v>32</v>
      </c>
      <c r="E7" s="13">
        <v>64</v>
      </c>
      <c r="F7" s="13">
        <v>8</v>
      </c>
      <c r="G7" s="13">
        <v>20</v>
      </c>
      <c r="H7" s="5">
        <f t="shared" si="0"/>
        <v>6</v>
      </c>
      <c r="I7" s="5">
        <f>LOG(D7*1024*1024/(E7*F7),2)</f>
        <v>16</v>
      </c>
      <c r="J7" s="5">
        <f t="shared" si="1"/>
        <v>26</v>
      </c>
    </row>
    <row r="8" spans="1:15" ht="42">
      <c r="B8" s="14" t="s">
        <v>12</v>
      </c>
      <c r="C8" s="4"/>
      <c r="D8" s="4"/>
      <c r="E8" s="4"/>
      <c r="F8" s="4"/>
      <c r="G8" s="4"/>
    </row>
    <row r="9" spans="1:15" ht="16">
      <c r="B9" s="15"/>
      <c r="N9" s="97"/>
      <c r="O9" s="97"/>
    </row>
    <row r="10" spans="1:15" ht="13">
      <c r="B10" s="97" t="s">
        <v>176</v>
      </c>
      <c r="E10" s="94"/>
      <c r="H10" s="113"/>
    </row>
    <row r="11" spans="1:15" ht="13">
      <c r="B11" s="4" t="s">
        <v>166</v>
      </c>
      <c r="H11" s="113"/>
    </row>
    <row r="12" spans="1:15" ht="13">
      <c r="B12" t="s">
        <v>13</v>
      </c>
      <c r="H12" s="113"/>
    </row>
    <row r="13" spans="1:15" ht="13">
      <c r="B13" t="s">
        <v>14</v>
      </c>
      <c r="H13" s="113"/>
    </row>
    <row r="14" spans="1:15" ht="13">
      <c r="B14" s="97" t="s">
        <v>167</v>
      </c>
      <c r="H14" s="113"/>
    </row>
    <row r="15" spans="1:15" ht="13"/>
    <row r="16" spans="1:15" ht="13">
      <c r="B16" t="s">
        <v>15</v>
      </c>
    </row>
    <row r="17" spans="1:30" ht="14">
      <c r="B17" s="2" t="s">
        <v>16</v>
      </c>
    </row>
    <row r="18" spans="1:30" ht="13">
      <c r="A18" s="4" t="s">
        <v>17</v>
      </c>
      <c r="B18" s="120" t="s">
        <v>187</v>
      </c>
    </row>
    <row r="19" spans="1:30" ht="13">
      <c r="A19" s="4" t="s">
        <v>18</v>
      </c>
      <c r="B19" s="120" t="s">
        <v>188</v>
      </c>
    </row>
    <row r="20" spans="1:30" ht="13">
      <c r="A20" s="4" t="s">
        <v>19</v>
      </c>
      <c r="B20" s="120" t="s">
        <v>189</v>
      </c>
    </row>
    <row r="21" spans="1:30" ht="15.75" customHeight="1">
      <c r="B21" s="114"/>
    </row>
    <row r="22" spans="1:30" ht="14">
      <c r="B22" s="2" t="s">
        <v>16</v>
      </c>
    </row>
    <row r="23" spans="1:30" ht="13">
      <c r="A23" s="4" t="s">
        <v>20</v>
      </c>
      <c r="B23" s="120" t="s">
        <v>190</v>
      </c>
    </row>
    <row r="24" spans="1:30" ht="13">
      <c r="A24" s="4" t="s">
        <v>21</v>
      </c>
      <c r="B24" s="120" t="s">
        <v>191</v>
      </c>
    </row>
    <row r="25" spans="1:30" ht="13">
      <c r="A25" s="4" t="s">
        <v>22</v>
      </c>
      <c r="B25" s="120" t="s">
        <v>192</v>
      </c>
    </row>
    <row r="26" spans="1:30" ht="15.75" customHeight="1">
      <c r="B26" s="114"/>
    </row>
    <row r="27" spans="1:30" ht="14">
      <c r="B27" s="2" t="s">
        <v>16</v>
      </c>
    </row>
    <row r="28" spans="1:30" ht="13">
      <c r="A28" s="4" t="s">
        <v>23</v>
      </c>
      <c r="B28" s="120" t="s">
        <v>193</v>
      </c>
      <c r="T28" t="s">
        <v>35</v>
      </c>
      <c r="U28" s="97" t="s">
        <v>36</v>
      </c>
      <c r="V28" s="97" t="s">
        <v>9</v>
      </c>
      <c r="W28" s="142"/>
      <c r="X28" s="142"/>
      <c r="Y28" s="143"/>
      <c r="Z28" s="152" t="s">
        <v>283</v>
      </c>
      <c r="AA28" s="142"/>
      <c r="AB28" s="142"/>
      <c r="AC28" s="142"/>
      <c r="AD28" s="142"/>
    </row>
    <row r="29" spans="1:30" ht="13">
      <c r="A29" s="4" t="s">
        <v>18</v>
      </c>
      <c r="B29" s="120" t="s">
        <v>194</v>
      </c>
      <c r="AB29" s="144"/>
    </row>
    <row r="30" spans="1:30" ht="13">
      <c r="A30" s="4" t="s">
        <v>19</v>
      </c>
      <c r="B30" s="120" t="s">
        <v>195</v>
      </c>
      <c r="U30" s="97" t="s">
        <v>40</v>
      </c>
      <c r="V30" t="s">
        <v>9</v>
      </c>
      <c r="W30" s="142"/>
      <c r="X30" s="142"/>
      <c r="Y30" s="142"/>
      <c r="Z30" s="142"/>
      <c r="AA30" s="145"/>
      <c r="AB30" s="151" t="s">
        <v>278</v>
      </c>
      <c r="AC30" s="142"/>
      <c r="AD30" s="142"/>
    </row>
    <row r="31" spans="1:30" ht="15.75" customHeight="1">
      <c r="B31" s="114"/>
    </row>
    <row r="32" spans="1:30" ht="13">
      <c r="V32" t="s">
        <v>10</v>
      </c>
      <c r="W32" s="154"/>
      <c r="X32" s="154"/>
      <c r="Y32" s="154"/>
      <c r="Z32" s="154"/>
      <c r="AA32" s="146"/>
      <c r="AB32" s="146"/>
      <c r="AC32" s="146"/>
      <c r="AD32" s="146"/>
    </row>
    <row r="33" spans="2:30" ht="13">
      <c r="B33" t="s">
        <v>24</v>
      </c>
    </row>
    <row r="34" spans="2:30" ht="13">
      <c r="B34" s="4" t="s">
        <v>25</v>
      </c>
      <c r="U34" t="s">
        <v>279</v>
      </c>
      <c r="V34" t="s">
        <v>9</v>
      </c>
      <c r="W34" s="142"/>
      <c r="X34" s="142"/>
      <c r="Y34" s="142"/>
      <c r="Z34" s="142"/>
      <c r="AA34" s="142"/>
      <c r="AB34" s="142"/>
      <c r="AC34" s="142"/>
      <c r="AD34" s="142"/>
    </row>
    <row r="35" spans="2:30" ht="13">
      <c r="B35" s="4" t="s">
        <v>26</v>
      </c>
      <c r="F35" s="4" t="s">
        <v>27</v>
      </c>
    </row>
    <row r="36" spans="2:30" ht="14">
      <c r="C36" s="16" t="s">
        <v>28</v>
      </c>
      <c r="D36" s="12" t="s">
        <v>29</v>
      </c>
      <c r="E36" s="12" t="s">
        <v>30</v>
      </c>
      <c r="F36" s="17" t="s">
        <v>31</v>
      </c>
      <c r="G36" s="17" t="s">
        <v>32</v>
      </c>
      <c r="H36" s="17" t="s">
        <v>131</v>
      </c>
      <c r="I36" s="17" t="s">
        <v>132</v>
      </c>
      <c r="J36" s="17" t="s">
        <v>33</v>
      </c>
      <c r="K36" s="17" t="s">
        <v>34</v>
      </c>
      <c r="L36" s="17" t="s">
        <v>133</v>
      </c>
      <c r="M36" s="17" t="s">
        <v>134</v>
      </c>
      <c r="N36" s="18" t="s">
        <v>135</v>
      </c>
      <c r="O36" s="18" t="s">
        <v>136</v>
      </c>
      <c r="P36" s="18" t="s">
        <v>137</v>
      </c>
      <c r="Q36" s="18" t="s">
        <v>138</v>
      </c>
      <c r="R36" s="19" t="s">
        <v>11</v>
      </c>
      <c r="U36" t="s">
        <v>280</v>
      </c>
      <c r="V36" t="s">
        <v>9</v>
      </c>
      <c r="W36" s="142"/>
      <c r="X36" s="142"/>
      <c r="Y36" s="142"/>
      <c r="Z36" s="142"/>
      <c r="AA36" s="142"/>
      <c r="AB36" s="142"/>
      <c r="AC36" s="142"/>
      <c r="AD36" s="142"/>
    </row>
    <row r="37" spans="2:30" ht="13">
      <c r="F37" s="95"/>
      <c r="G37" s="95"/>
      <c r="H37" s="95"/>
      <c r="I37" s="95"/>
      <c r="J37" s="95"/>
      <c r="K37" s="95"/>
      <c r="L37" s="95"/>
      <c r="M37" s="95"/>
      <c r="N37" s="95"/>
      <c r="O37" s="95"/>
      <c r="P37" s="95"/>
      <c r="Q37" s="95"/>
      <c r="R37" s="95"/>
    </row>
    <row r="38" spans="2:30" ht="13">
      <c r="B38" s="22" t="s">
        <v>13</v>
      </c>
      <c r="C38" s="20" t="s">
        <v>38</v>
      </c>
      <c r="D38" s="13" t="s">
        <v>36</v>
      </c>
      <c r="E38" s="13" t="s">
        <v>39</v>
      </c>
      <c r="F38" s="95"/>
      <c r="G38" s="95"/>
      <c r="H38" s="95"/>
      <c r="I38" s="95"/>
      <c r="J38" s="95" t="s">
        <v>196</v>
      </c>
      <c r="K38" s="95"/>
      <c r="L38" s="95"/>
      <c r="M38" s="95"/>
      <c r="N38" s="95"/>
      <c r="O38" s="95"/>
      <c r="P38" s="95" t="s">
        <v>197</v>
      </c>
      <c r="Q38" s="95"/>
      <c r="R38" s="95" t="s">
        <v>197</v>
      </c>
      <c r="V38" t="s">
        <v>10</v>
      </c>
      <c r="W38" s="142"/>
      <c r="X38" s="142"/>
      <c r="Y38" s="142"/>
      <c r="Z38" s="142"/>
      <c r="AA38" s="142"/>
      <c r="AB38" s="142"/>
      <c r="AC38" s="142"/>
      <c r="AD38" s="142"/>
    </row>
    <row r="39" spans="2:30" ht="13">
      <c r="B39" s="22" t="s">
        <v>14</v>
      </c>
      <c r="C39" s="20" t="s">
        <v>35</v>
      </c>
      <c r="D39" s="13" t="s">
        <v>40</v>
      </c>
      <c r="E39" s="13" t="s">
        <v>42</v>
      </c>
      <c r="F39" s="95"/>
      <c r="G39" s="95" t="s">
        <v>196</v>
      </c>
      <c r="H39" s="95"/>
      <c r="I39" s="95"/>
      <c r="J39" s="95"/>
      <c r="K39" s="95"/>
      <c r="L39" s="95"/>
      <c r="M39" s="95"/>
      <c r="N39" s="95" t="s">
        <v>197</v>
      </c>
      <c r="O39" s="95"/>
      <c r="P39" s="95"/>
      <c r="Q39" s="95"/>
      <c r="R39" s="95" t="s">
        <v>197</v>
      </c>
      <c r="S39" s="97"/>
      <c r="AC39" s="97"/>
    </row>
    <row r="40" spans="2:30" ht="13">
      <c r="B40" s="112" t="s">
        <v>167</v>
      </c>
      <c r="C40" s="20" t="s">
        <v>35</v>
      </c>
      <c r="D40" s="13" t="s">
        <v>36</v>
      </c>
      <c r="E40" s="13" t="s">
        <v>41</v>
      </c>
      <c r="F40" s="95" t="s">
        <v>198</v>
      </c>
      <c r="G40" s="95" t="s">
        <v>281</v>
      </c>
      <c r="H40" s="95"/>
      <c r="I40" s="95"/>
      <c r="J40" s="95"/>
      <c r="K40" s="95"/>
      <c r="L40" s="95"/>
      <c r="M40" s="95"/>
      <c r="N40" s="95" t="s">
        <v>198</v>
      </c>
      <c r="O40" s="95"/>
      <c r="P40" s="95"/>
      <c r="Q40" s="95"/>
      <c r="R40" s="95" t="s">
        <v>198</v>
      </c>
      <c r="T40" t="s">
        <v>38</v>
      </c>
      <c r="U40" s="97" t="s">
        <v>36</v>
      </c>
      <c r="V40" s="97" t="s">
        <v>9</v>
      </c>
      <c r="W40" s="142"/>
      <c r="X40" s="142"/>
      <c r="Y40" s="142"/>
      <c r="Z40" s="142"/>
      <c r="AA40" s="147"/>
      <c r="AB40" s="147"/>
      <c r="AC40" s="150" t="s">
        <v>282</v>
      </c>
      <c r="AD40" s="153" t="s">
        <v>284</v>
      </c>
    </row>
    <row r="41" spans="2:30" ht="13">
      <c r="B41" s="20" t="s">
        <v>166</v>
      </c>
      <c r="C41" s="20" t="s">
        <v>38</v>
      </c>
      <c r="D41" s="13" t="s">
        <v>36</v>
      </c>
      <c r="E41" s="13" t="s">
        <v>37</v>
      </c>
      <c r="F41" s="95"/>
      <c r="G41" s="95"/>
      <c r="H41" s="95"/>
      <c r="I41" s="95"/>
      <c r="J41" s="95" t="s">
        <v>198</v>
      </c>
      <c r="K41" s="95"/>
      <c r="L41" s="95"/>
      <c r="M41" s="95"/>
      <c r="N41" s="95"/>
      <c r="O41" s="95"/>
      <c r="P41" s="95" t="s">
        <v>198</v>
      </c>
      <c r="Q41" s="95"/>
      <c r="R41" s="95" t="s">
        <v>285</v>
      </c>
    </row>
    <row r="42" spans="2:30" ht="13">
      <c r="E42" s="4"/>
      <c r="F42" s="23"/>
      <c r="G42" s="23"/>
      <c r="H42" s="23"/>
      <c r="I42" s="23"/>
      <c r="J42" s="23"/>
      <c r="K42" s="23"/>
      <c r="L42" s="4"/>
      <c r="N42" s="23"/>
      <c r="U42" s="97" t="s">
        <v>40</v>
      </c>
      <c r="V42" t="s">
        <v>9</v>
      </c>
      <c r="W42" s="142"/>
      <c r="X42" s="142"/>
      <c r="Y42" s="142"/>
      <c r="Z42" s="142"/>
      <c r="AA42" s="148"/>
      <c r="AB42" s="148"/>
      <c r="AC42" s="148"/>
      <c r="AD42" s="148"/>
    </row>
    <row r="44" spans="2:30" ht="28">
      <c r="B44" s="40" t="s">
        <v>162</v>
      </c>
      <c r="V44" t="s">
        <v>10</v>
      </c>
      <c r="W44" s="142"/>
      <c r="X44" s="142"/>
      <c r="Y44" s="142"/>
      <c r="Z44" s="142"/>
      <c r="AA44" s="142"/>
      <c r="AB44" s="142"/>
      <c r="AC44" s="142"/>
      <c r="AD44" s="142"/>
    </row>
    <row r="45" spans="2:30" ht="13">
      <c r="B45" s="4"/>
    </row>
    <row r="46" spans="2:30" ht="13">
      <c r="B46" s="156" t="s">
        <v>286</v>
      </c>
      <c r="K46" s="12"/>
      <c r="L46" s="12"/>
      <c r="M46" s="12"/>
      <c r="U46" t="s">
        <v>279</v>
      </c>
      <c r="V46" t="s">
        <v>9</v>
      </c>
      <c r="W46" s="142"/>
      <c r="X46" s="142"/>
      <c r="Y46" s="142"/>
      <c r="Z46" s="142"/>
      <c r="AA46" s="142"/>
      <c r="AB46" s="142"/>
      <c r="AC46" s="142"/>
      <c r="AD46" s="142"/>
    </row>
    <row r="47" spans="2:30" ht="13">
      <c r="B47" s="155" t="s">
        <v>287</v>
      </c>
      <c r="C47" s="97" t="s">
        <v>291</v>
      </c>
    </row>
    <row r="48" spans="2:30" ht="15.75" customHeight="1">
      <c r="B48" s="157" t="s">
        <v>288</v>
      </c>
      <c r="Q48" s="97"/>
      <c r="U48" t="s">
        <v>280</v>
      </c>
      <c r="V48" t="s">
        <v>9</v>
      </c>
      <c r="W48" s="142"/>
      <c r="X48" s="142"/>
      <c r="Y48" s="142"/>
      <c r="Z48" s="142"/>
      <c r="AA48" s="142"/>
      <c r="AB48" s="142"/>
      <c r="AC48" s="142"/>
      <c r="AD48" s="142"/>
    </row>
    <row r="49" spans="2:30" ht="15.75" customHeight="1">
      <c r="B49" s="157" t="s">
        <v>289</v>
      </c>
    </row>
    <row r="50" spans="2:30" ht="15.75" customHeight="1">
      <c r="B50" s="157" t="s">
        <v>290</v>
      </c>
      <c r="V50" t="s">
        <v>10</v>
      </c>
      <c r="W50" s="142"/>
      <c r="X50" s="142"/>
      <c r="Y50" s="142"/>
      <c r="Z50" s="142"/>
      <c r="AA50" s="142"/>
      <c r="AB50" s="142"/>
      <c r="AC50" s="142"/>
      <c r="AD50" s="142"/>
    </row>
    <row r="53" spans="2:30" ht="15.75" customHeight="1">
      <c r="V53" t="s">
        <v>11</v>
      </c>
      <c r="W53" s="149"/>
      <c r="X53" s="149"/>
      <c r="Y53" s="149"/>
      <c r="Z53" s="149"/>
      <c r="AA53" s="149"/>
      <c r="AB53" s="149"/>
      <c r="AC53" s="149"/>
      <c r="AD53" s="149"/>
    </row>
  </sheetData>
  <mergeCells count="1">
    <mergeCell ref="B4:B7"/>
  </mergeCells>
  <printOptions horizontalCentered="1" gridLines="1"/>
  <pageMargins left="0.7" right="0.7" top="0.75" bottom="0.75"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O56"/>
  <sheetViews>
    <sheetView zoomScale="160" zoomScaleNormal="160" workbookViewId="0">
      <selection activeCell="B12" sqref="B12"/>
    </sheetView>
  </sheetViews>
  <sheetFormatPr baseColWidth="10" defaultColWidth="14.5" defaultRowHeight="15.75" customHeight="1"/>
  <cols>
    <col min="2" max="2" width="59.1640625" customWidth="1"/>
    <col min="3" max="3" width="4.1640625" customWidth="1"/>
    <col min="4" max="4" width="13.1640625" customWidth="1"/>
    <col min="5" max="5" width="10.1640625" customWidth="1"/>
    <col min="6" max="6" width="8.83203125" customWidth="1"/>
    <col min="7" max="7" width="14" customWidth="1"/>
    <col min="8" max="12" width="7" customWidth="1"/>
    <col min="13" max="13" width="7.5" customWidth="1"/>
    <col min="15" max="15" width="16.5" customWidth="1"/>
  </cols>
  <sheetData>
    <row r="1" spans="1:13" ht="15.75" customHeight="1">
      <c r="A1" s="24"/>
    </row>
    <row r="2" spans="1:13" ht="15.75" customHeight="1">
      <c r="A2" s="3"/>
      <c r="B2" s="25"/>
      <c r="D2" s="4"/>
      <c r="E2" s="4"/>
      <c r="F2" s="4"/>
      <c r="G2" s="4"/>
      <c r="H2" s="4"/>
      <c r="J2" s="4"/>
      <c r="K2" s="4"/>
      <c r="L2" s="4"/>
    </row>
    <row r="3" spans="1:13" ht="131" customHeight="1">
      <c r="B3" s="158" t="s">
        <v>177</v>
      </c>
    </row>
    <row r="4" spans="1:13" ht="15.75" customHeight="1">
      <c r="B4" s="26"/>
      <c r="C4" s="27"/>
      <c r="D4" s="28" t="s">
        <v>149</v>
      </c>
      <c r="E4" s="28" t="s">
        <v>153</v>
      </c>
      <c r="F4" s="28" t="s">
        <v>150</v>
      </c>
      <c r="G4" s="29" t="s">
        <v>43</v>
      </c>
      <c r="H4" s="96" t="s">
        <v>139</v>
      </c>
      <c r="I4" s="4"/>
      <c r="J4" s="4"/>
      <c r="K4" s="30" t="s">
        <v>151</v>
      </c>
      <c r="L4" s="31" t="s">
        <v>152</v>
      </c>
      <c r="M4" s="31" t="s">
        <v>44</v>
      </c>
    </row>
    <row r="5" spans="1:13" ht="15.75" customHeight="1">
      <c r="B5" s="26">
        <v>2</v>
      </c>
      <c r="C5" s="27"/>
      <c r="D5" s="27"/>
      <c r="E5" s="4"/>
      <c r="F5" s="4"/>
      <c r="G5" s="32" t="s">
        <v>45</v>
      </c>
      <c r="H5" s="33" t="s">
        <v>46</v>
      </c>
      <c r="I5" s="33" t="s">
        <v>168</v>
      </c>
      <c r="J5" s="4"/>
      <c r="K5" s="105"/>
      <c r="L5" s="4"/>
      <c r="M5" s="4"/>
    </row>
    <row r="6" spans="1:13" ht="15.75" customHeight="1">
      <c r="B6" s="34" t="s">
        <v>47</v>
      </c>
      <c r="G6" s="35" t="s">
        <v>48</v>
      </c>
      <c r="H6" s="36" t="s">
        <v>49</v>
      </c>
      <c r="I6" s="36" t="s">
        <v>50</v>
      </c>
      <c r="J6" s="36" t="s">
        <v>51</v>
      </c>
      <c r="K6" s="105"/>
    </row>
    <row r="7" spans="1:13" ht="15.75" customHeight="1">
      <c r="B7" s="33" t="s">
        <v>52</v>
      </c>
      <c r="D7" s="4"/>
    </row>
    <row r="8" spans="1:13" ht="15.75" customHeight="1">
      <c r="B8" s="36" t="s">
        <v>53</v>
      </c>
      <c r="D8" s="4"/>
    </row>
    <row r="9" spans="1:13" ht="15.75" customHeight="1">
      <c r="B9" s="26"/>
      <c r="D9" s="4"/>
    </row>
    <row r="10" spans="1:13" ht="15.75" customHeight="1">
      <c r="B10" s="26"/>
    </row>
    <row r="11" spans="1:13" ht="78" customHeight="1">
      <c r="B11" s="91" t="s">
        <v>178</v>
      </c>
    </row>
    <row r="12" spans="1:13" ht="77" customHeight="1">
      <c r="B12" s="121" t="s">
        <v>292</v>
      </c>
    </row>
    <row r="14" spans="1:13" ht="15.75" customHeight="1">
      <c r="B14" s="26"/>
      <c r="E14" s="4" t="s">
        <v>54</v>
      </c>
    </row>
    <row r="15" spans="1:13" ht="15.75" customHeight="1">
      <c r="B15" s="26"/>
    </row>
    <row r="16" spans="1:13" ht="64" customHeight="1">
      <c r="B16" s="91" t="s">
        <v>143</v>
      </c>
      <c r="E16" s="37"/>
      <c r="F16" s="38" t="s">
        <v>199</v>
      </c>
      <c r="G16" s="38" t="s">
        <v>200</v>
      </c>
      <c r="H16" s="38" t="s">
        <v>201</v>
      </c>
      <c r="I16" s="38" t="s">
        <v>202</v>
      </c>
      <c r="J16" s="38"/>
    </row>
    <row r="17" spans="2:10" ht="15.75" customHeight="1">
      <c r="B17" s="26"/>
      <c r="D17" s="203" t="s">
        <v>55</v>
      </c>
      <c r="E17" s="39" t="s">
        <v>199</v>
      </c>
      <c r="F17" s="95">
        <v>1</v>
      </c>
      <c r="G17" s="95">
        <v>2</v>
      </c>
      <c r="H17" s="95" t="s">
        <v>205</v>
      </c>
      <c r="I17" s="95" t="s">
        <v>205</v>
      </c>
      <c r="J17" s="21"/>
    </row>
    <row r="18" spans="2:10" ht="15.75" customHeight="1">
      <c r="D18" s="202"/>
      <c r="E18" s="39" t="s">
        <v>200</v>
      </c>
      <c r="F18" s="95">
        <v>1</v>
      </c>
      <c r="G18" s="95">
        <v>2</v>
      </c>
      <c r="H18" s="95" t="s">
        <v>205</v>
      </c>
      <c r="I18" s="95" t="s">
        <v>205</v>
      </c>
      <c r="J18" s="21"/>
    </row>
    <row r="19" spans="2:10" ht="15.75" customHeight="1">
      <c r="D19" s="202"/>
      <c r="E19" s="39" t="s">
        <v>203</v>
      </c>
      <c r="F19" s="95">
        <v>1</v>
      </c>
      <c r="G19" s="95">
        <v>2</v>
      </c>
      <c r="H19" s="95">
        <v>3</v>
      </c>
      <c r="I19" s="95">
        <v>3</v>
      </c>
      <c r="J19" s="21"/>
    </row>
    <row r="20" spans="2:10" ht="15.75" customHeight="1">
      <c r="D20" s="202"/>
      <c r="E20" s="39" t="s">
        <v>201</v>
      </c>
      <c r="F20" s="95" t="s">
        <v>205</v>
      </c>
      <c r="G20" s="95">
        <v>2</v>
      </c>
      <c r="H20" s="95">
        <v>3</v>
      </c>
      <c r="I20" s="95">
        <v>3</v>
      </c>
      <c r="J20" s="21"/>
    </row>
    <row r="21" spans="2:10" ht="15.75" customHeight="1">
      <c r="B21" s="4"/>
      <c r="D21" s="202"/>
      <c r="E21" s="39" t="s">
        <v>202</v>
      </c>
      <c r="F21" s="95" t="s">
        <v>205</v>
      </c>
      <c r="G21" s="95">
        <v>2</v>
      </c>
      <c r="H21" s="95">
        <v>3</v>
      </c>
      <c r="I21" s="95">
        <v>3</v>
      </c>
      <c r="J21" s="21"/>
    </row>
    <row r="22" spans="2:10" ht="15.75" customHeight="1">
      <c r="B22" s="26"/>
    </row>
    <row r="23" spans="2:10" ht="15.75" customHeight="1">
      <c r="B23" s="26"/>
    </row>
    <row r="26" spans="2:10" ht="15.75" hidden="1" customHeight="1"/>
    <row r="27" spans="2:10" ht="7" hidden="1" customHeight="1"/>
    <row r="28" spans="2:10" ht="15" hidden="1" customHeight="1"/>
    <row r="29" spans="2:10" ht="1" hidden="1" customHeight="1"/>
    <row r="30" spans="2:10" ht="28">
      <c r="B30" s="99" t="s">
        <v>155</v>
      </c>
    </row>
    <row r="32" spans="2:10" ht="15.75" customHeight="1" thickBot="1"/>
    <row r="33" spans="1:15" ht="15.75" customHeight="1" thickBot="1">
      <c r="D33" s="101" t="s">
        <v>144</v>
      </c>
      <c r="E33" s="102" t="s">
        <v>145</v>
      </c>
      <c r="F33" s="102" t="s">
        <v>146</v>
      </c>
      <c r="G33" s="103" t="s">
        <v>148</v>
      </c>
    </row>
    <row r="34" spans="1:15" ht="15.75" customHeight="1">
      <c r="A34" s="98" t="s">
        <v>59</v>
      </c>
      <c r="B34" s="92" t="s">
        <v>179</v>
      </c>
      <c r="D34" s="100"/>
      <c r="E34" s="100"/>
      <c r="F34" s="100"/>
      <c r="G34" s="100"/>
    </row>
    <row r="35" spans="1:15" ht="15.75" customHeight="1">
      <c r="A35" s="98" t="s">
        <v>60</v>
      </c>
      <c r="B35" s="92" t="s">
        <v>140</v>
      </c>
      <c r="D35" s="104" t="s">
        <v>60</v>
      </c>
      <c r="E35" s="104" t="s">
        <v>59</v>
      </c>
      <c r="F35" s="104" t="s">
        <v>105</v>
      </c>
      <c r="G35" s="104" t="s">
        <v>147</v>
      </c>
      <c r="O35" s="113"/>
    </row>
    <row r="36" spans="1:15" ht="15.75" customHeight="1">
      <c r="A36" s="98" t="s">
        <v>61</v>
      </c>
      <c r="B36" s="92" t="s">
        <v>163</v>
      </c>
      <c r="D36" s="104" t="s">
        <v>61</v>
      </c>
      <c r="E36" s="104" t="s">
        <v>59</v>
      </c>
      <c r="F36" s="104" t="s">
        <v>105</v>
      </c>
      <c r="G36" s="104" t="s">
        <v>147</v>
      </c>
    </row>
    <row r="37" spans="1:15" ht="15.75" customHeight="1">
      <c r="A37" s="98" t="s">
        <v>62</v>
      </c>
      <c r="B37" s="92" t="s">
        <v>170</v>
      </c>
      <c r="D37" s="104" t="s">
        <v>62</v>
      </c>
      <c r="E37" s="104" t="s">
        <v>60</v>
      </c>
      <c r="F37" s="104" t="s">
        <v>118</v>
      </c>
      <c r="G37" s="104" t="s">
        <v>147</v>
      </c>
    </row>
    <row r="38" spans="1:15" ht="15.75" customHeight="1">
      <c r="A38" s="98" t="s">
        <v>63</v>
      </c>
      <c r="B38" s="92" t="s">
        <v>173</v>
      </c>
      <c r="D38" s="104" t="s">
        <v>63</v>
      </c>
      <c r="E38" s="104" t="s">
        <v>59</v>
      </c>
      <c r="F38" s="104" t="s">
        <v>105</v>
      </c>
      <c r="G38" s="104" t="s">
        <v>147</v>
      </c>
    </row>
    <row r="39" spans="1:15" ht="15.75" customHeight="1">
      <c r="A39" s="98" t="s">
        <v>64</v>
      </c>
      <c r="B39" s="92" t="s">
        <v>141</v>
      </c>
      <c r="D39" s="104" t="s">
        <v>63</v>
      </c>
      <c r="E39" s="104" t="s">
        <v>62</v>
      </c>
      <c r="F39" s="104" t="s">
        <v>120</v>
      </c>
      <c r="G39" s="104" t="s">
        <v>147</v>
      </c>
    </row>
    <row r="40" spans="1:15" ht="15.75" customHeight="1">
      <c r="A40" s="98" t="s">
        <v>65</v>
      </c>
      <c r="B40" s="92" t="s">
        <v>142</v>
      </c>
      <c r="D40" s="104" t="s">
        <v>64</v>
      </c>
      <c r="E40" s="104" t="s">
        <v>60</v>
      </c>
      <c r="F40" s="104" t="s">
        <v>118</v>
      </c>
      <c r="G40" s="104" t="s">
        <v>147</v>
      </c>
    </row>
    <row r="41" spans="1:15" ht="15.75" customHeight="1">
      <c r="A41" s="98" t="s">
        <v>66</v>
      </c>
      <c r="B41" s="92" t="s">
        <v>171</v>
      </c>
      <c r="D41" s="104" t="s">
        <v>64</v>
      </c>
      <c r="E41" s="104" t="s">
        <v>61</v>
      </c>
      <c r="F41" s="104" t="s">
        <v>122</v>
      </c>
      <c r="G41" s="104" t="s">
        <v>147</v>
      </c>
    </row>
    <row r="42" spans="1:15" ht="15.75" customHeight="1">
      <c r="A42" s="98" t="s">
        <v>67</v>
      </c>
      <c r="B42" s="92" t="s">
        <v>172</v>
      </c>
      <c r="D42" s="104" t="s">
        <v>65</v>
      </c>
      <c r="E42" s="104" t="s">
        <v>61</v>
      </c>
      <c r="F42" s="104" t="s">
        <v>122</v>
      </c>
      <c r="G42" s="104" t="s">
        <v>147</v>
      </c>
    </row>
    <row r="43" spans="1:15" ht="15.75" customHeight="1">
      <c r="A43" s="98" t="s">
        <v>68</v>
      </c>
      <c r="B43" s="92" t="s">
        <v>169</v>
      </c>
      <c r="D43" s="104" t="s">
        <v>65</v>
      </c>
      <c r="E43" s="104" t="s">
        <v>62</v>
      </c>
      <c r="F43" s="104" t="s">
        <v>120</v>
      </c>
      <c r="G43" s="104" t="s">
        <v>147</v>
      </c>
    </row>
    <row r="44" spans="1:15" ht="15.75" customHeight="1">
      <c r="A44" s="98" t="s">
        <v>69</v>
      </c>
      <c r="B44" s="92" t="s">
        <v>180</v>
      </c>
      <c r="D44" s="104" t="s">
        <v>66</v>
      </c>
      <c r="E44" s="104" t="s">
        <v>59</v>
      </c>
      <c r="F44" s="104" t="s">
        <v>105</v>
      </c>
      <c r="G44" s="104" t="s">
        <v>147</v>
      </c>
    </row>
    <row r="45" spans="1:15" ht="15.75" customHeight="1">
      <c r="D45" s="104" t="s">
        <v>66</v>
      </c>
      <c r="E45" s="104" t="s">
        <v>64</v>
      </c>
      <c r="F45" s="104" t="s">
        <v>121</v>
      </c>
      <c r="G45" s="104" t="s">
        <v>147</v>
      </c>
    </row>
    <row r="46" spans="1:15" ht="15.75" customHeight="1">
      <c r="B46" s="92"/>
      <c r="D46" s="104" t="s">
        <v>67</v>
      </c>
      <c r="E46" s="104" t="s">
        <v>59</v>
      </c>
      <c r="F46" s="104" t="s">
        <v>105</v>
      </c>
      <c r="G46" s="104" t="s">
        <v>147</v>
      </c>
    </row>
    <row r="47" spans="1:15" ht="15.75" customHeight="1">
      <c r="B47" s="92"/>
      <c r="D47" s="104" t="s">
        <v>67</v>
      </c>
      <c r="E47" s="104" t="s">
        <v>65</v>
      </c>
      <c r="F47" s="104" t="s">
        <v>123</v>
      </c>
      <c r="G47" s="104" t="s">
        <v>147</v>
      </c>
    </row>
    <row r="48" spans="1:15" ht="15.75" customHeight="1">
      <c r="D48" s="104" t="s">
        <v>68</v>
      </c>
      <c r="E48" s="104" t="s">
        <v>59</v>
      </c>
      <c r="F48" s="104" t="s">
        <v>105</v>
      </c>
      <c r="G48" s="104" t="s">
        <v>147</v>
      </c>
    </row>
    <row r="49" spans="2:7" ht="15.75" customHeight="1">
      <c r="D49" s="104" t="s">
        <v>68</v>
      </c>
      <c r="E49" s="104" t="s">
        <v>59</v>
      </c>
      <c r="F49" s="104" t="s">
        <v>105</v>
      </c>
      <c r="G49" s="104" t="s">
        <v>206</v>
      </c>
    </row>
    <row r="50" spans="2:7" ht="15.75" customHeight="1">
      <c r="D50" s="104" t="s">
        <v>68</v>
      </c>
      <c r="E50" s="104" t="s">
        <v>60</v>
      </c>
      <c r="F50" s="104" t="s">
        <v>105</v>
      </c>
      <c r="G50" s="104" t="s">
        <v>207</v>
      </c>
    </row>
    <row r="51" spans="2:7" ht="15.75" customHeight="1">
      <c r="D51" s="104" t="s">
        <v>68</v>
      </c>
      <c r="E51" s="104" t="s">
        <v>61</v>
      </c>
      <c r="F51" s="104" t="s">
        <v>105</v>
      </c>
      <c r="G51" s="104" t="s">
        <v>207</v>
      </c>
    </row>
    <row r="52" spans="2:7" ht="15.75" customHeight="1">
      <c r="D52" s="104" t="s">
        <v>68</v>
      </c>
      <c r="E52" s="104" t="s">
        <v>63</v>
      </c>
      <c r="F52" s="104" t="s">
        <v>105</v>
      </c>
      <c r="G52" s="104" t="s">
        <v>207</v>
      </c>
    </row>
    <row r="53" spans="2:7" ht="15.75" customHeight="1">
      <c r="D53" s="104" t="s">
        <v>68</v>
      </c>
      <c r="E53" s="104" t="s">
        <v>66</v>
      </c>
      <c r="F53" s="104" t="s">
        <v>105</v>
      </c>
      <c r="G53" s="104" t="s">
        <v>207</v>
      </c>
    </row>
    <row r="54" spans="2:7" ht="15.75" customHeight="1">
      <c r="D54" s="104" t="s">
        <v>68</v>
      </c>
      <c r="E54" s="104" t="s">
        <v>67</v>
      </c>
      <c r="F54" s="104" t="s">
        <v>105</v>
      </c>
      <c r="G54" s="104" t="s">
        <v>207</v>
      </c>
    </row>
    <row r="55" spans="2:7" ht="15.75" customHeight="1">
      <c r="B55" s="97" t="s">
        <v>281</v>
      </c>
      <c r="D55" s="104" t="s">
        <v>69</v>
      </c>
      <c r="E55" s="104" t="s">
        <v>59</v>
      </c>
      <c r="F55" s="104" t="s">
        <v>105</v>
      </c>
      <c r="G55" s="104" t="s">
        <v>147</v>
      </c>
    </row>
    <row r="56" spans="2:7" ht="15.75" customHeight="1">
      <c r="D56" s="104" t="s">
        <v>69</v>
      </c>
      <c r="E56" s="104" t="s">
        <v>68</v>
      </c>
      <c r="F56" s="104" t="s">
        <v>105</v>
      </c>
      <c r="G56" s="104" t="s">
        <v>147</v>
      </c>
    </row>
  </sheetData>
  <mergeCells count="1">
    <mergeCell ref="D17:D21"/>
  </mergeCell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2:Z63"/>
  <sheetViews>
    <sheetView topLeftCell="A2" zoomScale="160" zoomScaleNormal="160" workbookViewId="0">
      <selection activeCell="AC22" sqref="AC22"/>
    </sheetView>
  </sheetViews>
  <sheetFormatPr baseColWidth="10" defaultColWidth="14.5" defaultRowHeight="15.75" customHeight="1"/>
  <cols>
    <col min="1" max="2" width="7.5" customWidth="1"/>
    <col min="3" max="3" width="32.83203125" customWidth="1"/>
    <col min="6" max="6" width="32.5" bestFit="1" customWidth="1"/>
    <col min="8" max="8" width="30.6640625" customWidth="1"/>
    <col min="9" max="9" width="11" bestFit="1" customWidth="1"/>
    <col min="10" max="11" width="6" customWidth="1"/>
    <col min="12" max="12" width="7" customWidth="1"/>
    <col min="13" max="13" width="6.5" customWidth="1"/>
    <col min="14" max="14" width="5.5" customWidth="1"/>
    <col min="15" max="17" width="6" customWidth="1"/>
    <col min="18" max="18" width="6.5" customWidth="1"/>
    <col min="21" max="26" width="8.83203125" customWidth="1"/>
  </cols>
  <sheetData>
    <row r="2" spans="1:26" ht="92" customHeight="1">
      <c r="C2" s="93" t="s">
        <v>56</v>
      </c>
      <c r="I2" s="41"/>
      <c r="J2" s="41"/>
      <c r="K2" s="41"/>
      <c r="L2" s="41"/>
      <c r="M2" s="41"/>
      <c r="N2" s="41"/>
      <c r="O2" s="41"/>
      <c r="P2" s="41"/>
      <c r="Q2" s="41"/>
    </row>
    <row r="3" spans="1:26" ht="15.75" customHeight="1">
      <c r="I3" s="28" t="s">
        <v>149</v>
      </c>
      <c r="J3" s="28" t="s">
        <v>153</v>
      </c>
      <c r="K3" s="28" t="s">
        <v>150</v>
      </c>
      <c r="L3" s="29" t="s">
        <v>43</v>
      </c>
      <c r="M3" s="96" t="s">
        <v>139</v>
      </c>
      <c r="N3" s="4"/>
      <c r="O3" s="4"/>
      <c r="P3" s="30" t="s">
        <v>151</v>
      </c>
      <c r="Q3" s="31" t="s">
        <v>152</v>
      </c>
      <c r="R3" s="31" t="s">
        <v>44</v>
      </c>
      <c r="U3" s="4" t="s">
        <v>54</v>
      </c>
    </row>
    <row r="4" spans="1:26" ht="15.75" customHeight="1">
      <c r="C4" s="4"/>
      <c r="I4" s="27"/>
      <c r="J4" s="4"/>
      <c r="K4" s="4"/>
      <c r="L4" s="32" t="s">
        <v>45</v>
      </c>
      <c r="M4" s="33" t="s">
        <v>46</v>
      </c>
      <c r="N4" s="33" t="s">
        <v>168</v>
      </c>
      <c r="O4" s="4"/>
      <c r="P4" s="105"/>
      <c r="Q4" s="4"/>
      <c r="R4" s="4"/>
    </row>
    <row r="5" spans="1:26" ht="15.75" customHeight="1">
      <c r="B5" s="4" t="s">
        <v>57</v>
      </c>
      <c r="C5" s="42"/>
      <c r="F5" s="43"/>
      <c r="L5" s="35" t="s">
        <v>48</v>
      </c>
      <c r="M5" s="36" t="s">
        <v>49</v>
      </c>
      <c r="N5" s="36" t="s">
        <v>50</v>
      </c>
      <c r="O5" s="36" t="s">
        <v>51</v>
      </c>
      <c r="P5" s="105"/>
      <c r="U5" s="37"/>
      <c r="V5" s="38" t="s">
        <v>199</v>
      </c>
      <c r="W5" s="38" t="s">
        <v>200</v>
      </c>
      <c r="X5" s="38" t="s">
        <v>201</v>
      </c>
      <c r="Y5" s="38" t="s">
        <v>202</v>
      </c>
      <c r="Z5" s="38"/>
    </row>
    <row r="6" spans="1:26" ht="15.75" customHeight="1">
      <c r="B6" s="97" t="s">
        <v>183</v>
      </c>
      <c r="C6" s="42"/>
      <c r="F6" s="43"/>
      <c r="T6" s="203" t="s">
        <v>55</v>
      </c>
      <c r="U6" s="39" t="s">
        <v>199</v>
      </c>
      <c r="V6" s="95">
        <v>1</v>
      </c>
      <c r="W6" s="95">
        <v>2</v>
      </c>
      <c r="X6" s="95" t="s">
        <v>205</v>
      </c>
      <c r="Y6" s="95" t="s">
        <v>205</v>
      </c>
      <c r="Z6" s="95"/>
    </row>
    <row r="7" spans="1:26" ht="15.75" customHeight="1">
      <c r="C7" s="42" t="s">
        <v>159</v>
      </c>
      <c r="F7" s="111" t="s">
        <v>58</v>
      </c>
      <c r="H7" s="97" t="s">
        <v>208</v>
      </c>
      <c r="T7" s="202"/>
      <c r="U7" s="39" t="s">
        <v>200</v>
      </c>
      <c r="V7" s="95">
        <v>1</v>
      </c>
      <c r="W7" s="95">
        <v>2</v>
      </c>
      <c r="X7" s="95" t="s">
        <v>205</v>
      </c>
      <c r="Y7" s="95" t="s">
        <v>205</v>
      </c>
      <c r="Z7" s="95"/>
    </row>
    <row r="8" spans="1:26" ht="15.75" customHeight="1">
      <c r="A8" s="44"/>
      <c r="B8" s="98" t="s">
        <v>59</v>
      </c>
      <c r="C8" s="92" t="s">
        <v>179</v>
      </c>
      <c r="E8" s="98" t="s">
        <v>59</v>
      </c>
      <c r="F8" s="92" t="s">
        <v>179</v>
      </c>
      <c r="G8" s="122" t="s">
        <v>59</v>
      </c>
      <c r="H8" s="92" t="s">
        <v>179</v>
      </c>
      <c r="L8" s="205" t="s">
        <v>210</v>
      </c>
      <c r="M8" s="205"/>
      <c r="N8" s="205"/>
      <c r="O8" s="205"/>
      <c r="T8" s="202"/>
      <c r="U8" s="39" t="s">
        <v>203</v>
      </c>
      <c r="V8" s="95">
        <v>1</v>
      </c>
      <c r="W8" s="95">
        <v>2</v>
      </c>
      <c r="X8" s="95">
        <v>3</v>
      </c>
      <c r="Y8" s="95">
        <v>3</v>
      </c>
      <c r="Z8" s="95"/>
    </row>
    <row r="9" spans="1:26" ht="15.75" customHeight="1">
      <c r="A9" s="44"/>
      <c r="B9" s="98" t="s">
        <v>60</v>
      </c>
      <c r="C9" s="92" t="s">
        <v>140</v>
      </c>
      <c r="F9" s="110" t="s">
        <v>209</v>
      </c>
      <c r="H9" s="97" t="s">
        <v>209</v>
      </c>
      <c r="T9" s="202"/>
      <c r="U9" s="39" t="s">
        <v>201</v>
      </c>
      <c r="V9" s="95" t="s">
        <v>205</v>
      </c>
      <c r="W9" s="95">
        <v>2</v>
      </c>
      <c r="X9" s="95">
        <v>3</v>
      </c>
      <c r="Y9" s="95">
        <v>3</v>
      </c>
      <c r="Z9" s="95"/>
    </row>
    <row r="10" spans="1:26" ht="15.75" customHeight="1">
      <c r="A10" s="44"/>
      <c r="B10" s="98" t="s">
        <v>61</v>
      </c>
      <c r="C10" s="92" t="s">
        <v>163</v>
      </c>
      <c r="E10" s="98" t="s">
        <v>60</v>
      </c>
      <c r="F10" s="92" t="s">
        <v>140</v>
      </c>
      <c r="G10" s="122" t="s">
        <v>60</v>
      </c>
      <c r="H10" s="92" t="s">
        <v>140</v>
      </c>
      <c r="T10" s="202"/>
      <c r="U10" s="39" t="s">
        <v>202</v>
      </c>
      <c r="V10" s="95" t="s">
        <v>205</v>
      </c>
      <c r="W10" s="95">
        <v>2</v>
      </c>
      <c r="X10" s="95">
        <v>3</v>
      </c>
      <c r="Y10" s="95">
        <v>3</v>
      </c>
      <c r="Z10" s="95"/>
    </row>
    <row r="11" spans="1:26" ht="15.75" customHeight="1">
      <c r="A11" s="44"/>
      <c r="B11" s="98" t="s">
        <v>62</v>
      </c>
      <c r="C11" s="92" t="s">
        <v>170</v>
      </c>
      <c r="D11" s="45"/>
      <c r="E11" s="98" t="s">
        <v>61</v>
      </c>
      <c r="F11" s="92" t="s">
        <v>163</v>
      </c>
      <c r="G11" s="122" t="s">
        <v>61</v>
      </c>
      <c r="H11" s="92" t="s">
        <v>163</v>
      </c>
      <c r="U11" s="39" t="s">
        <v>204</v>
      </c>
      <c r="V11" s="95">
        <v>1</v>
      </c>
      <c r="W11" s="95">
        <v>2</v>
      </c>
      <c r="X11" s="95" t="s">
        <v>205</v>
      </c>
      <c r="Y11" s="95" t="s">
        <v>205</v>
      </c>
      <c r="Z11" s="95"/>
    </row>
    <row r="12" spans="1:26" ht="15.75" customHeight="1">
      <c r="A12" s="44"/>
      <c r="B12" s="98" t="s">
        <v>63</v>
      </c>
      <c r="C12" s="92" t="s">
        <v>173</v>
      </c>
      <c r="D12" s="45"/>
      <c r="E12" s="98" t="s">
        <v>68</v>
      </c>
      <c r="F12" s="92" t="s">
        <v>169</v>
      </c>
      <c r="H12" s="92" t="s">
        <v>209</v>
      </c>
    </row>
    <row r="13" spans="1:26" ht="15.75" customHeight="1">
      <c r="A13" s="44"/>
      <c r="B13" s="98" t="s">
        <v>64</v>
      </c>
      <c r="C13" s="92" t="s">
        <v>141</v>
      </c>
      <c r="E13" s="98" t="s">
        <v>62</v>
      </c>
      <c r="F13" s="92" t="s">
        <v>170</v>
      </c>
      <c r="G13" s="122" t="s">
        <v>62</v>
      </c>
      <c r="H13" s="92" t="s">
        <v>170</v>
      </c>
    </row>
    <row r="14" spans="1:26" ht="15.75" customHeight="1">
      <c r="A14" s="44"/>
      <c r="B14" s="98" t="s">
        <v>65</v>
      </c>
      <c r="C14" s="92" t="s">
        <v>142</v>
      </c>
      <c r="D14" s="45"/>
      <c r="E14" s="98" t="s">
        <v>64</v>
      </c>
      <c r="F14" s="92" t="s">
        <v>141</v>
      </c>
      <c r="H14" s="92" t="s">
        <v>209</v>
      </c>
    </row>
    <row r="15" spans="1:26" ht="15.75" customHeight="1">
      <c r="A15" s="44"/>
      <c r="B15" s="98" t="s">
        <v>66</v>
      </c>
      <c r="C15" s="92" t="s">
        <v>171</v>
      </c>
      <c r="E15" s="98"/>
      <c r="F15" s="92" t="s">
        <v>209</v>
      </c>
      <c r="H15" s="92" t="s">
        <v>209</v>
      </c>
    </row>
    <row r="16" spans="1:26" ht="15.75" customHeight="1" thickBot="1">
      <c r="A16" s="44"/>
      <c r="B16" s="98" t="s">
        <v>67</v>
      </c>
      <c r="C16" s="92" t="s">
        <v>172</v>
      </c>
      <c r="E16" s="98" t="s">
        <v>69</v>
      </c>
      <c r="F16" s="92" t="s">
        <v>180</v>
      </c>
      <c r="H16" s="92" t="s">
        <v>209</v>
      </c>
    </row>
    <row r="17" spans="1:8" ht="15.75" customHeight="1">
      <c r="A17" s="44"/>
      <c r="B17" s="98" t="s">
        <v>68</v>
      </c>
      <c r="C17" s="92" t="s">
        <v>169</v>
      </c>
      <c r="D17" s="92"/>
      <c r="E17" s="127" t="s">
        <v>65</v>
      </c>
      <c r="F17" s="128" t="s">
        <v>142</v>
      </c>
      <c r="G17" s="122" t="s">
        <v>63</v>
      </c>
      <c r="H17" s="92" t="s">
        <v>173</v>
      </c>
    </row>
    <row r="18" spans="1:8" ht="15.75" customHeight="1">
      <c r="B18" s="98" t="s">
        <v>69</v>
      </c>
      <c r="C18" s="92" t="s">
        <v>180</v>
      </c>
      <c r="E18" s="129" t="s">
        <v>63</v>
      </c>
      <c r="F18" s="130" t="s">
        <v>211</v>
      </c>
      <c r="G18" s="122" t="s">
        <v>64</v>
      </c>
      <c r="H18" s="92" t="s">
        <v>141</v>
      </c>
    </row>
    <row r="19" spans="1:8" ht="15.75" customHeight="1">
      <c r="A19" s="48"/>
      <c r="B19" s="106"/>
      <c r="C19" s="45"/>
      <c r="E19" s="129" t="s">
        <v>66</v>
      </c>
      <c r="F19" s="130" t="s">
        <v>212</v>
      </c>
      <c r="G19" s="122" t="s">
        <v>65</v>
      </c>
      <c r="H19" s="92" t="s">
        <v>142</v>
      </c>
    </row>
    <row r="20" spans="1:8" ht="15.75" customHeight="1">
      <c r="E20" s="131"/>
      <c r="F20" s="132" t="s">
        <v>209</v>
      </c>
      <c r="H20" s="92" t="s">
        <v>209</v>
      </c>
    </row>
    <row r="21" spans="1:8" ht="15.75" customHeight="1" thickBot="1">
      <c r="B21" s="48"/>
      <c r="C21" s="45"/>
      <c r="E21" s="133" t="s">
        <v>67</v>
      </c>
      <c r="F21" s="134" t="s">
        <v>213</v>
      </c>
      <c r="H21" s="92" t="s">
        <v>209</v>
      </c>
    </row>
    <row r="22" spans="1:8" ht="15.75" customHeight="1">
      <c r="E22" s="123"/>
      <c r="F22" s="124"/>
      <c r="G22" s="122" t="s">
        <v>66</v>
      </c>
      <c r="H22" s="92" t="s">
        <v>171</v>
      </c>
    </row>
    <row r="23" spans="1:8" ht="75" customHeight="1">
      <c r="G23" s="122" t="s">
        <v>67</v>
      </c>
      <c r="H23" s="92" t="s">
        <v>172</v>
      </c>
    </row>
    <row r="24" spans="1:8" ht="15.75" customHeight="1">
      <c r="G24" s="122" t="s">
        <v>68</v>
      </c>
      <c r="H24" s="92" t="s">
        <v>169</v>
      </c>
    </row>
    <row r="25" spans="1:8" ht="15.75" customHeight="1">
      <c r="H25" s="92" t="s">
        <v>209</v>
      </c>
    </row>
    <row r="26" spans="1:8" ht="15.75" customHeight="1">
      <c r="G26" s="122" t="s">
        <v>69</v>
      </c>
      <c r="H26" s="92" t="s">
        <v>180</v>
      </c>
    </row>
    <row r="28" spans="1:8" ht="15.75" customHeight="1">
      <c r="C28" s="97"/>
    </row>
    <row r="32" spans="1:8" ht="56">
      <c r="B32" s="107" t="s">
        <v>154</v>
      </c>
      <c r="C32" s="6" t="s">
        <v>156</v>
      </c>
    </row>
    <row r="33" spans="7:20" ht="15.75" customHeight="1">
      <c r="G33" s="97" t="s">
        <v>215</v>
      </c>
      <c r="H33" s="97" t="s">
        <v>214</v>
      </c>
      <c r="I33" s="97" t="s">
        <v>216</v>
      </c>
      <c r="J33" s="97" t="s">
        <v>217</v>
      </c>
      <c r="O33" s="204" t="s">
        <v>219</v>
      </c>
      <c r="P33" s="204"/>
      <c r="Q33" s="204"/>
      <c r="R33" s="204"/>
      <c r="S33" s="204"/>
      <c r="T33" s="204"/>
    </row>
    <row r="34" spans="7:20" ht="15.75" customHeight="1">
      <c r="G34" s="97" t="s">
        <v>199</v>
      </c>
      <c r="H34">
        <v>7</v>
      </c>
      <c r="I34">
        <v>8</v>
      </c>
      <c r="J34">
        <f>H34*I34</f>
        <v>56</v>
      </c>
    </row>
    <row r="35" spans="7:20" ht="15.75" customHeight="1">
      <c r="G35" s="97" t="s">
        <v>201</v>
      </c>
      <c r="H35">
        <v>2</v>
      </c>
      <c r="I35">
        <v>9</v>
      </c>
      <c r="J35">
        <f t="shared" ref="J35:J36" si="0">H35*I35</f>
        <v>18</v>
      </c>
    </row>
    <row r="36" spans="7:20" ht="15.75" customHeight="1">
      <c r="G36" s="97" t="s">
        <v>202</v>
      </c>
      <c r="H36">
        <v>1</v>
      </c>
      <c r="I36">
        <v>10</v>
      </c>
      <c r="J36">
        <f t="shared" si="0"/>
        <v>10</v>
      </c>
    </row>
    <row r="37" spans="7:20" ht="15.75" customHeight="1">
      <c r="G37" s="97" t="s">
        <v>218</v>
      </c>
      <c r="H37">
        <f>SUM(H34:H36)</f>
        <v>10</v>
      </c>
      <c r="J37">
        <f>SUM(J34:J36)</f>
        <v>84</v>
      </c>
    </row>
    <row r="39" spans="7:20" ht="15.75" customHeight="1">
      <c r="G39" s="97" t="s">
        <v>220</v>
      </c>
      <c r="H39">
        <f>HEX2DEC("FEFEFEF0")</f>
        <v>4278124272</v>
      </c>
    </row>
    <row r="40" spans="7:20" ht="15.75" customHeight="1">
      <c r="G40" s="97" t="s">
        <v>221</v>
      </c>
      <c r="H40">
        <f>HEX2DEC("AAAAFEF0")</f>
        <v>2863333104</v>
      </c>
    </row>
    <row r="41" spans="7:20" ht="15.75" customHeight="1">
      <c r="G41" s="97" t="s">
        <v>222</v>
      </c>
      <c r="H41">
        <f>H39-H40</f>
        <v>1414791168</v>
      </c>
    </row>
    <row r="42" spans="7:20" ht="15.75" customHeight="1">
      <c r="G42" s="97" t="s">
        <v>223</v>
      </c>
      <c r="H42">
        <v>32</v>
      </c>
    </row>
    <row r="43" spans="7:20" ht="15.75" customHeight="1">
      <c r="G43" s="97" t="s">
        <v>224</v>
      </c>
      <c r="H43">
        <f>H41/H42</f>
        <v>44212224</v>
      </c>
    </row>
    <row r="44" spans="7:20" ht="15.75" customHeight="1">
      <c r="G44" s="97" t="s">
        <v>225</v>
      </c>
      <c r="H44">
        <f>H43*J37+8</f>
        <v>3713826824</v>
      </c>
    </row>
    <row r="45" spans="7:20" ht="15.75" customHeight="1">
      <c r="G45" s="97" t="s">
        <v>226</v>
      </c>
      <c r="H45">
        <f>H43*H37+1</f>
        <v>442122241</v>
      </c>
    </row>
    <row r="46" spans="7:20" ht="15.75" customHeight="1">
      <c r="G46" s="97" t="s">
        <v>227</v>
      </c>
      <c r="H46">
        <f>H44/H45</f>
        <v>8.3999999990952734</v>
      </c>
    </row>
    <row r="50" spans="2:20" ht="15.75" customHeight="1">
      <c r="B50" s="97" t="s">
        <v>157</v>
      </c>
      <c r="C50" s="97" t="s">
        <v>174</v>
      </c>
      <c r="G50" t="s">
        <v>215</v>
      </c>
      <c r="H50" t="s">
        <v>214</v>
      </c>
      <c r="I50" t="s">
        <v>216</v>
      </c>
      <c r="J50" t="s">
        <v>217</v>
      </c>
      <c r="O50" s="204" t="s">
        <v>219</v>
      </c>
      <c r="P50" s="204"/>
      <c r="Q50" s="204"/>
      <c r="R50" s="204"/>
      <c r="S50" s="204"/>
      <c r="T50" s="204"/>
    </row>
    <row r="51" spans="2:20" ht="15.75" customHeight="1">
      <c r="C51" s="97" t="s">
        <v>181</v>
      </c>
      <c r="G51" t="s">
        <v>199</v>
      </c>
      <c r="H51">
        <v>7</v>
      </c>
      <c r="I51">
        <v>8</v>
      </c>
      <c r="J51">
        <f>H51*I51</f>
        <v>56</v>
      </c>
    </row>
    <row r="52" spans="2:20" ht="15.75" customHeight="1">
      <c r="C52" s="97" t="s">
        <v>182</v>
      </c>
      <c r="G52" t="s">
        <v>201</v>
      </c>
      <c r="H52">
        <v>2</v>
      </c>
      <c r="I52">
        <v>10</v>
      </c>
      <c r="J52">
        <f t="shared" ref="J52:J53" si="1">H52*I52</f>
        <v>20</v>
      </c>
    </row>
    <row r="53" spans="2:20" ht="15.75" customHeight="1">
      <c r="G53" t="s">
        <v>202</v>
      </c>
      <c r="H53">
        <v>1</v>
      </c>
      <c r="I53">
        <v>9</v>
      </c>
      <c r="J53">
        <f t="shared" si="1"/>
        <v>9</v>
      </c>
    </row>
    <row r="54" spans="2:20" ht="15.75" customHeight="1">
      <c r="G54" t="s">
        <v>218</v>
      </c>
      <c r="H54">
        <f>SUM(H51:H53)</f>
        <v>10</v>
      </c>
      <c r="J54">
        <f>SUM(J51:J53)</f>
        <v>85</v>
      </c>
    </row>
    <row r="56" spans="2:20" ht="15.75" customHeight="1">
      <c r="G56" s="97" t="s">
        <v>220</v>
      </c>
      <c r="H56">
        <f>HEX2DEC("FEFEFEF0")</f>
        <v>4278124272</v>
      </c>
    </row>
    <row r="57" spans="2:20" ht="15.75" customHeight="1">
      <c r="G57" s="97" t="s">
        <v>221</v>
      </c>
      <c r="H57">
        <f>HEX2DEC("AAAAFEF0")</f>
        <v>2863333104</v>
      </c>
    </row>
    <row r="58" spans="2:20" ht="15.75" customHeight="1">
      <c r="G58" s="97" t="s">
        <v>222</v>
      </c>
      <c r="H58">
        <f>H56-H57</f>
        <v>1414791168</v>
      </c>
    </row>
    <row r="59" spans="2:20" ht="15.75" customHeight="1">
      <c r="G59" s="97" t="s">
        <v>223</v>
      </c>
      <c r="H59">
        <v>32</v>
      </c>
    </row>
    <row r="60" spans="2:20" ht="15.75" customHeight="1">
      <c r="G60" s="97" t="s">
        <v>224</v>
      </c>
      <c r="H60">
        <f>H58/H59</f>
        <v>44212224</v>
      </c>
    </row>
    <row r="61" spans="2:20" ht="15.75" customHeight="1">
      <c r="G61" s="97" t="s">
        <v>225</v>
      </c>
      <c r="H61">
        <f>H60*J54+8</f>
        <v>3758039048</v>
      </c>
    </row>
    <row r="62" spans="2:20" ht="15.75" customHeight="1">
      <c r="G62" s="97" t="s">
        <v>226</v>
      </c>
      <c r="H62">
        <f>H60*H54+1</f>
        <v>442122241</v>
      </c>
    </row>
    <row r="63" spans="2:20" ht="15.75" customHeight="1">
      <c r="G63" s="97" t="s">
        <v>228</v>
      </c>
      <c r="H63">
        <f>H44/H61</f>
        <v>0.9882352941426914</v>
      </c>
    </row>
  </sheetData>
  <mergeCells count="4">
    <mergeCell ref="T6:T10"/>
    <mergeCell ref="O33:T33"/>
    <mergeCell ref="O50:T50"/>
    <mergeCell ref="L8:O8"/>
  </mergeCells>
  <printOptions horizontalCentered="1" gridLines="1"/>
  <pageMargins left="0.7" right="0.7" top="0.75" bottom="0.75" header="0" footer="0"/>
  <pageSetup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V1006"/>
  <sheetViews>
    <sheetView topLeftCell="A16" zoomScale="140" zoomScaleNormal="140" workbookViewId="0">
      <selection activeCell="L34" sqref="L34"/>
    </sheetView>
  </sheetViews>
  <sheetFormatPr baseColWidth="10" defaultColWidth="14.5" defaultRowHeight="15.75" customHeight="1"/>
  <cols>
    <col min="1" max="1" width="10.33203125" customWidth="1"/>
    <col min="3" max="3" width="29.1640625" customWidth="1"/>
    <col min="4" max="4" width="31.33203125" customWidth="1"/>
    <col min="5" max="6" width="6.5" customWidth="1"/>
    <col min="7" max="7" width="11.1640625" customWidth="1"/>
    <col min="8" max="48" width="6.5" customWidth="1"/>
  </cols>
  <sheetData>
    <row r="1" spans="1:48" ht="15.75" customHeight="1">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spans="1:48" ht="15.75" customHeight="1">
      <c r="E2" s="28" t="s">
        <v>149</v>
      </c>
      <c r="F2" s="28" t="s">
        <v>153</v>
      </c>
      <c r="G2" s="28" t="s">
        <v>150</v>
      </c>
      <c r="H2" s="29" t="s">
        <v>43</v>
      </c>
      <c r="I2" s="96" t="s">
        <v>139</v>
      </c>
      <c r="J2" s="4"/>
      <c r="K2" s="4"/>
      <c r="L2" s="30" t="s">
        <v>151</v>
      </c>
      <c r="M2" s="31" t="s">
        <v>152</v>
      </c>
      <c r="N2" s="31" t="s">
        <v>44</v>
      </c>
      <c r="P2" s="13"/>
      <c r="Q2" s="206" t="s">
        <v>292</v>
      </c>
      <c r="R2" s="206"/>
      <c r="S2" s="206"/>
      <c r="T2" s="206"/>
      <c r="U2" s="206"/>
      <c r="V2" s="206"/>
      <c r="W2" s="207" t="s">
        <v>229</v>
      </c>
      <c r="X2" s="207"/>
      <c r="Y2" s="207"/>
      <c r="Z2" s="207"/>
      <c r="AA2" s="207"/>
      <c r="AB2" s="207"/>
      <c r="AC2" s="207"/>
      <c r="AD2" s="13"/>
      <c r="AE2" s="13"/>
      <c r="AF2" s="13"/>
      <c r="AG2" s="13"/>
      <c r="AH2" s="13"/>
      <c r="AI2" s="13"/>
      <c r="AJ2" s="13"/>
      <c r="AK2" s="13"/>
      <c r="AL2" s="13"/>
      <c r="AM2" s="13"/>
      <c r="AN2" s="13"/>
      <c r="AO2" s="13"/>
      <c r="AP2" s="13"/>
      <c r="AQ2" s="13"/>
      <c r="AR2" s="13"/>
      <c r="AS2" s="13"/>
      <c r="AT2" s="13"/>
      <c r="AU2" s="13"/>
      <c r="AV2" s="13"/>
    </row>
    <row r="3" spans="1:48" ht="15.75" customHeight="1">
      <c r="E3" s="27"/>
      <c r="F3" s="4"/>
      <c r="G3" s="4"/>
      <c r="H3" s="32" t="s">
        <v>45</v>
      </c>
      <c r="I3" s="33" t="s">
        <v>46</v>
      </c>
      <c r="J3" s="33" t="s">
        <v>168</v>
      </c>
      <c r="K3" s="4"/>
      <c r="L3" s="105"/>
      <c r="M3" s="4"/>
      <c r="N3" s="4"/>
      <c r="P3" s="13"/>
      <c r="Q3" s="206"/>
      <c r="R3" s="206"/>
      <c r="S3" s="206"/>
      <c r="T3" s="206"/>
      <c r="U3" s="206"/>
      <c r="V3" s="206"/>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row>
    <row r="4" spans="1:48" ht="15.75" customHeight="1">
      <c r="H4" s="35" t="s">
        <v>48</v>
      </c>
      <c r="I4" s="36" t="s">
        <v>49</v>
      </c>
      <c r="J4" s="36" t="s">
        <v>50</v>
      </c>
      <c r="K4" s="36" t="s">
        <v>51</v>
      </c>
      <c r="L4" s="105"/>
      <c r="P4" s="13"/>
      <c r="Q4" s="206"/>
      <c r="R4" s="206"/>
      <c r="S4" s="206"/>
      <c r="T4" s="206"/>
      <c r="U4" s="206"/>
      <c r="V4" s="206"/>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1:48" ht="23" customHeight="1">
      <c r="E5" s="13"/>
      <c r="F5" s="13"/>
      <c r="G5" s="13"/>
      <c r="H5" s="13"/>
      <c r="I5" s="13"/>
      <c r="J5" s="13"/>
      <c r="K5" s="13"/>
      <c r="L5" s="13"/>
      <c r="M5" s="13"/>
      <c r="N5" s="13"/>
      <c r="O5" s="13"/>
      <c r="P5" s="13"/>
      <c r="Q5" s="206"/>
      <c r="R5" s="206"/>
      <c r="S5" s="206"/>
      <c r="T5" s="206"/>
      <c r="U5" s="206"/>
      <c r="V5" s="206"/>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ht="65" customHeight="1">
      <c r="C6" s="91" t="s">
        <v>184</v>
      </c>
      <c r="E6" s="49" t="s">
        <v>70</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15.75" customHeight="1">
      <c r="E7" s="13">
        <v>1</v>
      </c>
      <c r="F7" s="13">
        <v>2</v>
      </c>
      <c r="G7" s="13">
        <v>3</v>
      </c>
      <c r="H7" s="13">
        <v>4</v>
      </c>
      <c r="I7" s="13">
        <v>5</v>
      </c>
      <c r="J7" s="13">
        <v>6</v>
      </c>
      <c r="K7" s="13">
        <v>7</v>
      </c>
      <c r="L7" s="13">
        <v>8</v>
      </c>
      <c r="M7" s="13">
        <v>9</v>
      </c>
      <c r="N7" s="13">
        <v>10</v>
      </c>
      <c r="O7" s="13">
        <v>11</v>
      </c>
      <c r="P7" s="13">
        <v>12</v>
      </c>
      <c r="Q7" s="13">
        <v>13</v>
      </c>
      <c r="R7" s="13">
        <v>14</v>
      </c>
      <c r="S7" s="13">
        <v>15</v>
      </c>
      <c r="T7" s="13">
        <v>16</v>
      </c>
      <c r="U7" s="13">
        <v>17</v>
      </c>
      <c r="V7" s="13">
        <v>18</v>
      </c>
      <c r="W7" s="13">
        <v>19</v>
      </c>
      <c r="X7" s="13">
        <v>20</v>
      </c>
      <c r="Y7" s="13">
        <v>21</v>
      </c>
      <c r="Z7" s="13">
        <v>22</v>
      </c>
      <c r="AA7" s="13">
        <v>23</v>
      </c>
      <c r="AB7" s="13">
        <v>24</v>
      </c>
      <c r="AC7" s="13">
        <v>25</v>
      </c>
      <c r="AD7" s="13">
        <v>26</v>
      </c>
      <c r="AE7" s="13"/>
      <c r="AF7" s="13"/>
      <c r="AG7" s="13"/>
      <c r="AH7" s="13"/>
      <c r="AI7" s="13"/>
      <c r="AJ7" s="13"/>
      <c r="AK7" s="13"/>
      <c r="AL7" s="13"/>
      <c r="AM7" s="13"/>
      <c r="AN7" s="13"/>
      <c r="AO7" s="13"/>
      <c r="AP7" s="13"/>
      <c r="AQ7" s="13"/>
      <c r="AR7" s="13"/>
      <c r="AS7" s="13"/>
      <c r="AT7" s="13"/>
      <c r="AU7" s="13"/>
      <c r="AV7" s="13"/>
    </row>
    <row r="8" spans="1:48" ht="15.75" customHeight="1">
      <c r="C8" s="42" t="s">
        <v>159</v>
      </c>
      <c r="E8" s="13"/>
      <c r="F8" s="13"/>
      <c r="G8" s="13"/>
      <c r="H8" s="13"/>
      <c r="I8" s="13"/>
      <c r="J8" s="13"/>
      <c r="K8" s="13"/>
      <c r="L8" s="13"/>
      <c r="M8" s="13"/>
      <c r="N8" s="13"/>
      <c r="O8" s="13"/>
      <c r="P8" s="13"/>
      <c r="Q8" s="13"/>
      <c r="R8" s="13"/>
      <c r="S8" s="13"/>
      <c r="T8" s="13"/>
      <c r="U8" s="13"/>
      <c r="V8" s="13"/>
      <c r="W8" s="13"/>
      <c r="X8" s="13"/>
      <c r="Y8" s="13"/>
      <c r="Z8" s="13"/>
      <c r="AA8" s="13"/>
      <c r="AB8" s="13"/>
      <c r="AC8" s="126"/>
      <c r="AD8" s="13"/>
      <c r="AE8" s="13"/>
      <c r="AF8" s="13"/>
      <c r="AG8" s="13"/>
      <c r="AH8" s="13"/>
      <c r="AI8" s="13"/>
      <c r="AJ8" s="13"/>
      <c r="AK8" s="13"/>
      <c r="AL8" s="13"/>
      <c r="AM8" s="13"/>
      <c r="AN8" s="13"/>
      <c r="AO8" s="13"/>
      <c r="AP8" s="13"/>
      <c r="AQ8" s="13"/>
      <c r="AR8" s="13"/>
      <c r="AS8" s="13"/>
      <c r="AT8" s="13"/>
      <c r="AU8" s="13"/>
      <c r="AV8" s="13"/>
    </row>
    <row r="9" spans="1:48" ht="15.75" customHeight="1">
      <c r="B9" s="98" t="s">
        <v>59</v>
      </c>
      <c r="C9" s="92" t="s">
        <v>179</v>
      </c>
      <c r="D9" s="46"/>
      <c r="E9" s="125" t="s">
        <v>149</v>
      </c>
      <c r="F9" s="50" t="s">
        <v>153</v>
      </c>
      <c r="G9" s="50" t="s">
        <v>150</v>
      </c>
      <c r="H9" s="50" t="s">
        <v>43</v>
      </c>
      <c r="I9" s="50" t="s">
        <v>139</v>
      </c>
      <c r="J9" s="50" t="s">
        <v>151</v>
      </c>
      <c r="K9" s="50" t="s">
        <v>152</v>
      </c>
      <c r="L9" s="50" t="s">
        <v>44</v>
      </c>
      <c r="M9" s="50"/>
      <c r="N9" s="50"/>
      <c r="O9" s="50"/>
      <c r="P9" s="50"/>
      <c r="Q9" s="50"/>
      <c r="R9" s="50"/>
      <c r="S9" s="50"/>
      <c r="T9" s="50"/>
      <c r="U9" s="50"/>
      <c r="V9" s="13"/>
      <c r="W9" s="13"/>
      <c r="X9" s="13"/>
      <c r="Y9" s="13"/>
      <c r="Z9" s="13"/>
      <c r="AA9" s="13"/>
      <c r="AB9" s="13"/>
      <c r="AC9" s="126"/>
      <c r="AD9" s="13"/>
      <c r="AE9" s="13"/>
      <c r="AF9" s="13"/>
      <c r="AG9" s="13"/>
      <c r="AH9" s="13"/>
      <c r="AI9" s="13"/>
      <c r="AJ9" s="13"/>
      <c r="AK9" s="13"/>
      <c r="AL9" s="13"/>
      <c r="AM9" s="13"/>
      <c r="AN9" s="13"/>
      <c r="AO9" s="13"/>
      <c r="AP9" s="13"/>
      <c r="AQ9" s="13"/>
      <c r="AR9" s="13"/>
      <c r="AS9" s="13"/>
      <c r="AT9" s="13"/>
      <c r="AU9" s="13"/>
      <c r="AV9" s="13"/>
    </row>
    <row r="10" spans="1:48" ht="15.75" customHeight="1">
      <c r="A10" s="51"/>
      <c r="B10" s="98" t="s">
        <v>60</v>
      </c>
      <c r="C10" s="92" t="s">
        <v>140</v>
      </c>
      <c r="D10" s="46"/>
      <c r="E10" s="125"/>
      <c r="F10" s="50" t="s">
        <v>149</v>
      </c>
      <c r="G10" s="50" t="s">
        <v>153</v>
      </c>
      <c r="H10" s="50" t="s">
        <v>150</v>
      </c>
      <c r="I10" s="50" t="s">
        <v>150</v>
      </c>
      <c r="J10" s="50" t="s">
        <v>43</v>
      </c>
      <c r="K10" s="50" t="s">
        <v>139</v>
      </c>
      <c r="L10" s="50" t="s">
        <v>151</v>
      </c>
      <c r="M10" s="50" t="s">
        <v>152</v>
      </c>
      <c r="N10" s="50" t="s">
        <v>44</v>
      </c>
      <c r="O10" s="50"/>
      <c r="P10" s="50"/>
      <c r="Q10" s="50"/>
      <c r="R10" s="50"/>
      <c r="S10" s="50"/>
      <c r="T10" s="50"/>
      <c r="U10" s="50"/>
      <c r="V10" s="13"/>
      <c r="W10" s="13"/>
      <c r="X10" s="13"/>
      <c r="Y10" s="13"/>
      <c r="Z10" s="13"/>
      <c r="AA10" s="13"/>
      <c r="AB10" s="13"/>
      <c r="AC10" s="126"/>
      <c r="AD10" s="13"/>
      <c r="AE10" s="13"/>
      <c r="AF10" s="13"/>
      <c r="AG10" s="13"/>
      <c r="AH10" s="13"/>
      <c r="AI10" s="13"/>
      <c r="AJ10" s="13"/>
      <c r="AK10" s="13"/>
      <c r="AL10" s="13"/>
      <c r="AM10" s="13"/>
      <c r="AN10" s="13"/>
      <c r="AO10" s="13"/>
      <c r="AP10" s="13"/>
      <c r="AQ10" s="13"/>
      <c r="AR10" s="13"/>
      <c r="AS10" s="13"/>
      <c r="AT10" s="13"/>
      <c r="AU10" s="13"/>
      <c r="AV10" s="13"/>
    </row>
    <row r="11" spans="1:48" ht="15.75" customHeight="1">
      <c r="A11" s="51"/>
      <c r="B11" s="98" t="s">
        <v>61</v>
      </c>
      <c r="C11" s="92" t="s">
        <v>163</v>
      </c>
      <c r="D11" s="47"/>
      <c r="E11" s="125"/>
      <c r="F11" s="50"/>
      <c r="G11" s="50" t="s">
        <v>149</v>
      </c>
      <c r="H11" s="50" t="s">
        <v>153</v>
      </c>
      <c r="I11" s="50" t="s">
        <v>153</v>
      </c>
      <c r="J11" s="50" t="s">
        <v>150</v>
      </c>
      <c r="K11" s="50" t="s">
        <v>43</v>
      </c>
      <c r="L11" s="50" t="s">
        <v>139</v>
      </c>
      <c r="M11" s="50" t="s">
        <v>151</v>
      </c>
      <c r="N11" s="50" t="s">
        <v>152</v>
      </c>
      <c r="O11" s="50" t="s">
        <v>44</v>
      </c>
      <c r="P11" s="50"/>
      <c r="Q11" s="50"/>
      <c r="R11" s="50"/>
      <c r="S11" s="50"/>
      <c r="T11" s="50"/>
      <c r="U11" s="50"/>
      <c r="V11" s="13"/>
      <c r="W11" s="13"/>
      <c r="X11" s="13"/>
      <c r="Y11" s="13"/>
      <c r="Z11" s="13"/>
      <c r="AA11" s="13"/>
      <c r="AB11" s="13"/>
      <c r="AC11" s="126"/>
      <c r="AD11" s="13"/>
      <c r="AE11" s="13"/>
      <c r="AF11" s="13"/>
      <c r="AG11" s="13"/>
      <c r="AH11" s="13"/>
      <c r="AI11" s="13"/>
      <c r="AJ11" s="13"/>
      <c r="AK11" s="13"/>
      <c r="AL11" s="13"/>
      <c r="AM11" s="13"/>
      <c r="AN11" s="13"/>
      <c r="AO11" s="13"/>
      <c r="AP11" s="13"/>
      <c r="AQ11" s="13"/>
      <c r="AR11" s="13"/>
      <c r="AS11" s="13"/>
      <c r="AT11" s="13"/>
      <c r="AU11" s="13"/>
      <c r="AV11" s="13"/>
    </row>
    <row r="12" spans="1:48" ht="15.75" customHeight="1">
      <c r="A12" s="51"/>
      <c r="B12" s="98" t="s">
        <v>62</v>
      </c>
      <c r="C12" s="92" t="s">
        <v>170</v>
      </c>
      <c r="D12" s="46"/>
      <c r="E12" s="125"/>
      <c r="F12" s="50"/>
      <c r="G12" s="50"/>
      <c r="H12" s="50" t="s">
        <v>149</v>
      </c>
      <c r="I12" s="50" t="s">
        <v>149</v>
      </c>
      <c r="J12" s="50" t="s">
        <v>153</v>
      </c>
      <c r="K12" s="50" t="s">
        <v>150</v>
      </c>
      <c r="L12" s="50" t="s">
        <v>150</v>
      </c>
      <c r="M12" s="50" t="s">
        <v>48</v>
      </c>
      <c r="N12" s="50" t="s">
        <v>49</v>
      </c>
      <c r="O12" s="50" t="s">
        <v>50</v>
      </c>
      <c r="P12" s="50" t="s">
        <v>51</v>
      </c>
      <c r="Q12" s="50" t="s">
        <v>151</v>
      </c>
      <c r="R12" s="50" t="s">
        <v>152</v>
      </c>
      <c r="S12" s="50" t="s">
        <v>44</v>
      </c>
      <c r="T12" s="50"/>
      <c r="U12" s="50"/>
      <c r="V12" s="13"/>
      <c r="W12" s="13"/>
      <c r="X12" s="13"/>
      <c r="Y12" s="13"/>
      <c r="Z12" s="13"/>
      <c r="AA12" s="13"/>
      <c r="AB12" s="13"/>
      <c r="AC12" s="126"/>
      <c r="AD12" s="13"/>
      <c r="AE12" s="13"/>
      <c r="AF12" s="13"/>
      <c r="AG12" s="13"/>
      <c r="AH12" s="13"/>
      <c r="AI12" s="13"/>
      <c r="AJ12" s="13"/>
      <c r="AK12" s="13"/>
      <c r="AL12" s="13"/>
      <c r="AM12" s="13"/>
      <c r="AN12" s="13"/>
      <c r="AO12" s="13"/>
      <c r="AP12" s="13"/>
      <c r="AQ12" s="13"/>
      <c r="AR12" s="13"/>
      <c r="AS12" s="13"/>
      <c r="AT12" s="13"/>
      <c r="AU12" s="13"/>
      <c r="AV12" s="13"/>
    </row>
    <row r="13" spans="1:48" ht="15.75" customHeight="1">
      <c r="A13" s="51"/>
      <c r="B13" s="98" t="s">
        <v>63</v>
      </c>
      <c r="C13" s="92" t="s">
        <v>173</v>
      </c>
      <c r="D13" s="46"/>
      <c r="E13" s="125"/>
      <c r="F13" s="50"/>
      <c r="G13" s="50"/>
      <c r="H13" s="50"/>
      <c r="I13" s="50"/>
      <c r="J13" s="50" t="s">
        <v>149</v>
      </c>
      <c r="K13" s="50" t="s">
        <v>153</v>
      </c>
      <c r="L13" s="50" t="s">
        <v>153</v>
      </c>
      <c r="M13" s="50" t="s">
        <v>150</v>
      </c>
      <c r="N13" s="50" t="s">
        <v>150</v>
      </c>
      <c r="O13" s="50" t="s">
        <v>150</v>
      </c>
      <c r="P13" s="50" t="s">
        <v>150</v>
      </c>
      <c r="Q13" s="50" t="s">
        <v>43</v>
      </c>
      <c r="R13" s="50" t="s">
        <v>139</v>
      </c>
      <c r="S13" s="50" t="s">
        <v>151</v>
      </c>
      <c r="T13" s="50" t="s">
        <v>152</v>
      </c>
      <c r="U13" s="50" t="s">
        <v>44</v>
      </c>
      <c r="V13" s="13"/>
      <c r="W13" s="13"/>
      <c r="X13" s="13"/>
      <c r="Y13" s="13"/>
      <c r="Z13" s="13"/>
      <c r="AA13" s="13"/>
      <c r="AB13" s="13"/>
      <c r="AC13" s="126"/>
      <c r="AD13" s="13"/>
      <c r="AE13" s="13"/>
      <c r="AF13" s="13"/>
      <c r="AG13" s="13"/>
      <c r="AH13" s="13"/>
      <c r="AI13" s="13"/>
      <c r="AJ13" s="13"/>
      <c r="AK13" s="13"/>
      <c r="AL13" s="13"/>
      <c r="AM13" s="13"/>
      <c r="AN13" s="13"/>
      <c r="AO13" s="13"/>
      <c r="AP13" s="13"/>
      <c r="AQ13" s="13"/>
      <c r="AR13" s="13"/>
      <c r="AS13" s="13"/>
      <c r="AT13" s="13"/>
      <c r="AU13" s="13"/>
      <c r="AV13" s="13"/>
    </row>
    <row r="14" spans="1:48" ht="15.75" customHeight="1">
      <c r="A14" s="51"/>
      <c r="B14" s="98" t="s">
        <v>64</v>
      </c>
      <c r="C14" s="92" t="s">
        <v>141</v>
      </c>
      <c r="D14" s="46"/>
      <c r="E14" s="125"/>
      <c r="F14" s="50"/>
      <c r="G14" s="50"/>
      <c r="H14" s="50"/>
      <c r="I14" s="50"/>
      <c r="J14" s="50"/>
      <c r="K14" s="50" t="s">
        <v>149</v>
      </c>
      <c r="L14" s="50" t="s">
        <v>149</v>
      </c>
      <c r="M14" s="50" t="s">
        <v>153</v>
      </c>
      <c r="N14" s="50" t="s">
        <v>153</v>
      </c>
      <c r="O14" s="50" t="s">
        <v>153</v>
      </c>
      <c r="P14" s="50" t="s">
        <v>153</v>
      </c>
      <c r="Q14" s="50" t="s">
        <v>150</v>
      </c>
      <c r="R14" s="50" t="s">
        <v>45</v>
      </c>
      <c r="S14" s="50" t="s">
        <v>46</v>
      </c>
      <c r="T14" s="50" t="s">
        <v>168</v>
      </c>
      <c r="U14" s="50" t="s">
        <v>151</v>
      </c>
      <c r="V14" s="13" t="s">
        <v>152</v>
      </c>
      <c r="W14" s="13" t="s">
        <v>44</v>
      </c>
      <c r="X14" s="13"/>
      <c r="Y14" s="13"/>
      <c r="Z14" s="13"/>
      <c r="AA14" s="13"/>
      <c r="AB14" s="13"/>
      <c r="AC14" s="126"/>
      <c r="AD14" s="13"/>
      <c r="AE14" s="13"/>
      <c r="AF14" s="13"/>
      <c r="AG14" s="13"/>
      <c r="AH14" s="13"/>
      <c r="AI14" s="13"/>
      <c r="AJ14" s="13"/>
      <c r="AK14" s="13"/>
      <c r="AL14" s="13"/>
      <c r="AM14" s="13"/>
      <c r="AN14" s="13"/>
      <c r="AO14" s="13"/>
      <c r="AP14" s="13"/>
      <c r="AQ14" s="13"/>
      <c r="AR14" s="13"/>
      <c r="AS14" s="13"/>
      <c r="AT14" s="13"/>
      <c r="AU14" s="13"/>
      <c r="AV14" s="13"/>
    </row>
    <row r="15" spans="1:48" ht="15.75" customHeight="1">
      <c r="A15" s="51"/>
      <c r="B15" s="98" t="s">
        <v>65</v>
      </c>
      <c r="C15" s="92" t="s">
        <v>142</v>
      </c>
      <c r="D15" s="46"/>
      <c r="E15" s="125"/>
      <c r="F15" s="50"/>
      <c r="G15" s="50"/>
      <c r="H15" s="50"/>
      <c r="I15" s="50"/>
      <c r="J15" s="50"/>
      <c r="K15" s="50"/>
      <c r="L15" s="50"/>
      <c r="M15" s="50" t="s">
        <v>149</v>
      </c>
      <c r="N15" s="50" t="s">
        <v>149</v>
      </c>
      <c r="O15" s="50" t="s">
        <v>149</v>
      </c>
      <c r="P15" s="50" t="s">
        <v>149</v>
      </c>
      <c r="Q15" s="50" t="s">
        <v>153</v>
      </c>
      <c r="R15" s="50" t="s">
        <v>150</v>
      </c>
      <c r="S15" s="50" t="s">
        <v>45</v>
      </c>
      <c r="T15" s="50" t="s">
        <v>46</v>
      </c>
      <c r="U15" s="50" t="s">
        <v>168</v>
      </c>
      <c r="V15" s="13" t="s">
        <v>151</v>
      </c>
      <c r="W15" s="13" t="s">
        <v>152</v>
      </c>
      <c r="X15" s="13" t="s">
        <v>44</v>
      </c>
      <c r="Y15" s="13"/>
      <c r="Z15" s="13"/>
      <c r="AA15" s="13"/>
      <c r="AB15" s="13"/>
      <c r="AC15" s="126"/>
      <c r="AD15" s="13"/>
      <c r="AE15" s="13"/>
      <c r="AF15" s="13"/>
      <c r="AG15" s="13"/>
      <c r="AH15" s="13"/>
      <c r="AI15" s="13"/>
      <c r="AJ15" s="13"/>
      <c r="AK15" s="13"/>
      <c r="AL15" s="13"/>
      <c r="AM15" s="13"/>
      <c r="AN15" s="13"/>
      <c r="AO15" s="13"/>
      <c r="AP15" s="13"/>
      <c r="AQ15" s="13"/>
      <c r="AR15" s="13"/>
      <c r="AS15" s="13"/>
      <c r="AT15" s="13"/>
      <c r="AU15" s="13"/>
      <c r="AV15" s="13"/>
    </row>
    <row r="16" spans="1:48" ht="15.75" customHeight="1">
      <c r="A16" s="51"/>
      <c r="B16" s="98" t="s">
        <v>66</v>
      </c>
      <c r="C16" s="92" t="s">
        <v>171</v>
      </c>
      <c r="D16" s="46"/>
      <c r="E16" s="125"/>
      <c r="F16" s="50"/>
      <c r="G16" s="50"/>
      <c r="H16" s="50"/>
      <c r="I16" s="50"/>
      <c r="J16" s="50"/>
      <c r="K16" s="50"/>
      <c r="L16" s="50"/>
      <c r="M16" s="50"/>
      <c r="N16" s="50"/>
      <c r="O16" s="50"/>
      <c r="P16" s="50"/>
      <c r="Q16" s="50" t="s">
        <v>149</v>
      </c>
      <c r="R16" s="50" t="s">
        <v>153</v>
      </c>
      <c r="S16" s="50" t="s">
        <v>150</v>
      </c>
      <c r="T16" s="50" t="s">
        <v>150</v>
      </c>
      <c r="U16" s="50" t="s">
        <v>150</v>
      </c>
      <c r="V16" s="13" t="s">
        <v>43</v>
      </c>
      <c r="W16" s="13" t="s">
        <v>139</v>
      </c>
      <c r="X16" s="13" t="s">
        <v>151</v>
      </c>
      <c r="Y16" s="13" t="s">
        <v>152</v>
      </c>
      <c r="Z16" s="13" t="s">
        <v>44</v>
      </c>
      <c r="AA16" s="13"/>
      <c r="AB16" s="13"/>
      <c r="AC16" s="126"/>
      <c r="AD16" s="13"/>
      <c r="AE16" s="13"/>
      <c r="AF16" s="13"/>
      <c r="AG16" s="13"/>
      <c r="AH16" s="13"/>
      <c r="AI16" s="13"/>
      <c r="AJ16" s="13"/>
      <c r="AK16" s="13"/>
      <c r="AL16" s="13"/>
      <c r="AM16" s="13"/>
      <c r="AN16" s="13"/>
      <c r="AO16" s="13"/>
      <c r="AP16" s="13"/>
      <c r="AQ16" s="13"/>
      <c r="AR16" s="13"/>
      <c r="AS16" s="13"/>
      <c r="AT16" s="13"/>
      <c r="AU16" s="13"/>
      <c r="AV16" s="13"/>
    </row>
    <row r="17" spans="1:48" ht="15.75" customHeight="1">
      <c r="A17" s="51"/>
      <c r="B17" s="98" t="s">
        <v>67</v>
      </c>
      <c r="C17" s="92" t="s">
        <v>172</v>
      </c>
      <c r="D17" s="46"/>
      <c r="E17" s="125"/>
      <c r="F17" s="50"/>
      <c r="G17" s="50"/>
      <c r="H17" s="50"/>
      <c r="I17" s="50"/>
      <c r="J17" s="50"/>
      <c r="K17" s="50"/>
      <c r="L17" s="50"/>
      <c r="M17" s="50"/>
      <c r="N17" s="50"/>
      <c r="O17" s="50"/>
      <c r="P17" s="50"/>
      <c r="Q17" s="50"/>
      <c r="R17" s="50" t="s">
        <v>149</v>
      </c>
      <c r="S17" s="50" t="s">
        <v>153</v>
      </c>
      <c r="T17" s="50" t="s">
        <v>153</v>
      </c>
      <c r="U17" s="50" t="s">
        <v>153</v>
      </c>
      <c r="V17" s="13" t="s">
        <v>150</v>
      </c>
      <c r="W17" s="13" t="s">
        <v>43</v>
      </c>
      <c r="X17" s="13" t="s">
        <v>139</v>
      </c>
      <c r="Y17" s="13" t="s">
        <v>151</v>
      </c>
      <c r="Z17" s="13" t="s">
        <v>152</v>
      </c>
      <c r="AA17" s="13" t="s">
        <v>44</v>
      </c>
      <c r="AB17" s="13"/>
      <c r="AC17" s="126"/>
      <c r="AD17" s="13"/>
      <c r="AE17" s="13"/>
      <c r="AF17" s="13"/>
      <c r="AG17" s="13"/>
      <c r="AH17" s="13"/>
      <c r="AI17" s="13"/>
      <c r="AJ17" s="13"/>
      <c r="AK17" s="13"/>
      <c r="AL17" s="13"/>
      <c r="AM17" s="13"/>
      <c r="AN17" s="13"/>
      <c r="AO17" s="13"/>
      <c r="AP17" s="13"/>
      <c r="AQ17" s="13"/>
      <c r="AR17" s="13"/>
      <c r="AS17" s="13"/>
      <c r="AT17" s="13"/>
      <c r="AU17" s="13"/>
      <c r="AV17" s="13"/>
    </row>
    <row r="18" spans="1:48" ht="15.75" customHeight="1">
      <c r="A18" s="51"/>
      <c r="B18" s="98" t="s">
        <v>68</v>
      </c>
      <c r="C18" s="92" t="s">
        <v>169</v>
      </c>
      <c r="D18" s="46"/>
      <c r="E18" s="125"/>
      <c r="F18" s="50"/>
      <c r="G18" s="50"/>
      <c r="H18" s="50"/>
      <c r="I18" s="50"/>
      <c r="J18" s="50"/>
      <c r="K18" s="50"/>
      <c r="L18" s="50"/>
      <c r="M18" s="50"/>
      <c r="N18" s="50"/>
      <c r="O18" s="50"/>
      <c r="P18" s="50"/>
      <c r="Q18" s="50"/>
      <c r="R18" s="50"/>
      <c r="S18" s="50" t="s">
        <v>149</v>
      </c>
      <c r="T18" s="50" t="s">
        <v>149</v>
      </c>
      <c r="U18" s="50" t="s">
        <v>149</v>
      </c>
      <c r="V18" s="13" t="s">
        <v>153</v>
      </c>
      <c r="W18" s="13" t="s">
        <v>150</v>
      </c>
      <c r="X18" s="13" t="s">
        <v>43</v>
      </c>
      <c r="Y18" s="13" t="s">
        <v>139</v>
      </c>
      <c r="Z18" s="13" t="s">
        <v>151</v>
      </c>
      <c r="AA18" s="13" t="s">
        <v>152</v>
      </c>
      <c r="AB18" s="13" t="s">
        <v>44</v>
      </c>
      <c r="AC18" s="126"/>
      <c r="AD18" s="13"/>
      <c r="AE18" s="13"/>
      <c r="AF18" s="13"/>
      <c r="AG18" s="13"/>
      <c r="AH18" s="13"/>
      <c r="AI18" s="13"/>
      <c r="AJ18" s="13"/>
      <c r="AK18" s="13"/>
      <c r="AL18" s="13"/>
      <c r="AM18" s="13"/>
      <c r="AN18" s="13"/>
      <c r="AO18" s="13"/>
      <c r="AP18" s="13"/>
      <c r="AQ18" s="13"/>
      <c r="AR18" s="13"/>
      <c r="AS18" s="13"/>
      <c r="AT18" s="13"/>
      <c r="AU18" s="13"/>
      <c r="AV18" s="13"/>
    </row>
    <row r="19" spans="1:48" ht="15.75" customHeight="1">
      <c r="A19" s="51"/>
      <c r="B19" s="98" t="s">
        <v>69</v>
      </c>
      <c r="C19" s="92" t="s">
        <v>180</v>
      </c>
      <c r="D19" s="46"/>
      <c r="E19" s="125"/>
      <c r="F19" s="50"/>
      <c r="G19" s="50"/>
      <c r="H19" s="50"/>
      <c r="I19" s="50"/>
      <c r="J19" s="50"/>
      <c r="K19" s="50"/>
      <c r="L19" s="50"/>
      <c r="M19" s="50"/>
      <c r="N19" s="50"/>
      <c r="O19" s="50"/>
      <c r="P19" s="50"/>
      <c r="Q19" s="50"/>
      <c r="R19" s="50"/>
      <c r="S19" s="50"/>
      <c r="T19" s="50"/>
      <c r="U19" s="50"/>
      <c r="V19" s="13" t="s">
        <v>149</v>
      </c>
      <c r="W19" s="13" t="s">
        <v>153</v>
      </c>
      <c r="X19" s="13" t="s">
        <v>150</v>
      </c>
      <c r="Y19" s="13" t="s">
        <v>150</v>
      </c>
      <c r="Z19" s="13" t="s">
        <v>43</v>
      </c>
      <c r="AA19" s="13" t="s">
        <v>139</v>
      </c>
      <c r="AB19" s="13" t="s">
        <v>151</v>
      </c>
      <c r="AC19" s="126" t="s">
        <v>152</v>
      </c>
      <c r="AD19" s="13" t="s">
        <v>44</v>
      </c>
      <c r="AE19" s="13"/>
      <c r="AF19" s="13"/>
      <c r="AG19" s="13"/>
      <c r="AH19" s="13"/>
      <c r="AI19" s="13"/>
      <c r="AJ19" s="13"/>
      <c r="AK19" s="13"/>
      <c r="AL19" s="13"/>
      <c r="AM19" s="13"/>
      <c r="AN19" s="13"/>
      <c r="AO19" s="13"/>
      <c r="AP19" s="13"/>
      <c r="AQ19" s="13"/>
      <c r="AR19" s="13"/>
      <c r="AS19" s="13"/>
      <c r="AT19" s="13"/>
      <c r="AU19" s="13"/>
      <c r="AV19" s="13"/>
    </row>
    <row r="20" spans="1:48" ht="15.75" customHeight="1">
      <c r="B20" s="159" t="s">
        <v>277</v>
      </c>
      <c r="C20" s="160" t="s">
        <v>293</v>
      </c>
      <c r="D20" s="43"/>
      <c r="E20" s="161"/>
      <c r="F20" s="162"/>
      <c r="G20" s="162"/>
      <c r="H20" s="162"/>
      <c r="I20" s="162"/>
      <c r="J20" s="162"/>
      <c r="K20" s="162"/>
      <c r="L20" s="162"/>
      <c r="M20" s="162"/>
      <c r="N20" s="162"/>
      <c r="O20" s="162"/>
      <c r="P20" s="162"/>
      <c r="Q20" s="162"/>
      <c r="R20" s="162"/>
      <c r="S20" s="162"/>
      <c r="T20" s="162"/>
      <c r="U20" s="162"/>
      <c r="V20" s="163"/>
      <c r="W20" s="163" t="s">
        <v>149</v>
      </c>
      <c r="X20" s="163" t="s">
        <v>149</v>
      </c>
      <c r="Y20" s="163" t="s">
        <v>149</v>
      </c>
      <c r="Z20" s="163" t="s">
        <v>153</v>
      </c>
      <c r="AA20" s="163" t="s">
        <v>150</v>
      </c>
      <c r="AB20" s="163" t="s">
        <v>294</v>
      </c>
      <c r="AC20" s="164" t="s">
        <v>295</v>
      </c>
      <c r="AD20" s="13"/>
      <c r="AE20" s="13"/>
      <c r="AF20" s="13"/>
      <c r="AG20" s="13"/>
      <c r="AH20" s="13"/>
      <c r="AI20" s="13"/>
      <c r="AJ20" s="13"/>
      <c r="AK20" s="13"/>
      <c r="AL20" s="13"/>
      <c r="AM20" s="13"/>
      <c r="AN20" s="13"/>
      <c r="AO20" s="13"/>
      <c r="AP20" s="13"/>
      <c r="AQ20" s="13"/>
      <c r="AR20" s="13"/>
      <c r="AS20" s="13"/>
      <c r="AT20" s="13"/>
      <c r="AU20" s="13"/>
      <c r="AV20" s="13"/>
    </row>
    <row r="21" spans="1:48" ht="15.75" customHeight="1">
      <c r="B21" s="159" t="s">
        <v>296</v>
      </c>
      <c r="C21" s="160" t="s">
        <v>297</v>
      </c>
      <c r="E21" s="13"/>
      <c r="F21" s="13"/>
      <c r="G21" s="13"/>
      <c r="H21" s="13"/>
      <c r="I21" s="13"/>
      <c r="J21" s="13"/>
      <c r="K21" s="13"/>
      <c r="L21" s="13"/>
      <c r="M21" s="13"/>
      <c r="N21" s="13"/>
      <c r="O21" s="13"/>
      <c r="P21" s="13"/>
      <c r="Q21" s="13"/>
      <c r="R21" s="13"/>
      <c r="S21" s="13"/>
      <c r="T21" s="13"/>
      <c r="U21" s="13"/>
      <c r="V21" s="13"/>
      <c r="W21" s="13"/>
      <c r="X21" s="13"/>
      <c r="Y21" s="13"/>
      <c r="Z21" s="163" t="s">
        <v>149</v>
      </c>
      <c r="AA21" s="163" t="s">
        <v>153</v>
      </c>
      <c r="AB21" s="163" t="s">
        <v>150</v>
      </c>
      <c r="AC21" s="164" t="s">
        <v>295</v>
      </c>
      <c r="AD21" s="13"/>
      <c r="AE21" s="13"/>
      <c r="AF21" s="13"/>
      <c r="AG21" s="13"/>
      <c r="AH21" s="13"/>
      <c r="AI21" s="13"/>
      <c r="AJ21" s="13"/>
      <c r="AK21" s="13"/>
      <c r="AL21" s="13"/>
      <c r="AM21" s="13"/>
      <c r="AN21" s="13"/>
      <c r="AO21" s="13"/>
      <c r="AP21" s="13"/>
      <c r="AQ21" s="13"/>
      <c r="AR21" s="13"/>
      <c r="AS21" s="13"/>
      <c r="AT21" s="13"/>
      <c r="AU21" s="13"/>
      <c r="AV21" s="13"/>
    </row>
    <row r="22" spans="1:48" ht="15.75" customHeight="1">
      <c r="B22" s="159" t="s">
        <v>298</v>
      </c>
      <c r="C22" s="160" t="s">
        <v>299</v>
      </c>
      <c r="E22" s="13"/>
      <c r="F22" s="13"/>
      <c r="G22" s="13"/>
      <c r="H22" s="13"/>
      <c r="I22" s="13"/>
      <c r="J22" s="13"/>
      <c r="K22" s="13"/>
      <c r="L22" s="13"/>
      <c r="M22" s="13"/>
      <c r="N22" s="13"/>
      <c r="O22" s="13"/>
      <c r="P22" s="13"/>
      <c r="Q22" s="13"/>
      <c r="R22" s="13"/>
      <c r="S22" s="13"/>
      <c r="T22" s="13"/>
      <c r="U22" s="13"/>
      <c r="V22" s="13"/>
      <c r="W22" s="13"/>
      <c r="X22" s="13"/>
      <c r="Y22" s="13"/>
      <c r="Z22" s="163"/>
      <c r="AA22" s="163" t="s">
        <v>149</v>
      </c>
      <c r="AB22" s="163" t="s">
        <v>153</v>
      </c>
      <c r="AC22" s="164" t="s">
        <v>295</v>
      </c>
      <c r="AD22" s="13"/>
      <c r="AE22" s="13"/>
      <c r="AF22" s="13"/>
      <c r="AG22" s="13"/>
      <c r="AH22" s="13"/>
      <c r="AI22" s="13"/>
      <c r="AJ22" s="13"/>
      <c r="AK22" s="13"/>
      <c r="AL22" s="13"/>
      <c r="AM22" s="13"/>
      <c r="AN22" s="13"/>
      <c r="AO22" s="13"/>
      <c r="AP22" s="13"/>
      <c r="AQ22" s="13"/>
      <c r="AR22" s="13"/>
      <c r="AS22" s="13"/>
      <c r="AT22" s="13"/>
      <c r="AU22" s="13"/>
      <c r="AV22" s="13"/>
    </row>
    <row r="23" spans="1:48" ht="15.75" customHeight="1">
      <c r="B23" s="159" t="s">
        <v>300</v>
      </c>
      <c r="C23" s="160" t="s">
        <v>301</v>
      </c>
      <c r="E23" s="13"/>
      <c r="F23" s="13"/>
      <c r="G23" s="13"/>
      <c r="H23" s="13"/>
      <c r="I23" s="13"/>
      <c r="J23" s="13"/>
      <c r="K23" s="13"/>
      <c r="L23" s="13"/>
      <c r="M23" s="13"/>
      <c r="N23" s="13"/>
      <c r="O23" s="13"/>
      <c r="P23" s="13"/>
      <c r="Q23" s="13"/>
      <c r="R23" s="13"/>
      <c r="S23" s="13"/>
      <c r="T23" s="13"/>
      <c r="U23" s="13"/>
      <c r="V23" s="13"/>
      <c r="W23" s="13"/>
      <c r="X23" s="13"/>
      <c r="Y23" s="13"/>
      <c r="Z23" s="163"/>
      <c r="AA23" s="163"/>
      <c r="AB23" s="163" t="s">
        <v>149</v>
      </c>
      <c r="AC23" s="164" t="s">
        <v>295</v>
      </c>
      <c r="AD23" s="13"/>
      <c r="AE23" s="13"/>
      <c r="AF23" s="13"/>
      <c r="AG23" s="13"/>
      <c r="AH23" s="13"/>
      <c r="AI23" s="13"/>
      <c r="AJ23" s="13"/>
      <c r="AK23" s="13"/>
      <c r="AL23" s="13"/>
      <c r="AM23" s="13"/>
      <c r="AN23" s="13"/>
      <c r="AO23" s="13"/>
      <c r="AP23" s="13"/>
      <c r="AQ23" s="13"/>
      <c r="AR23" s="13"/>
      <c r="AS23" s="13"/>
      <c r="AT23" s="13"/>
      <c r="AU23" s="13"/>
      <c r="AV23" s="13"/>
    </row>
    <row r="24" spans="1:48" ht="13" customHeight="1">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row>
    <row r="25" spans="1:48" ht="15.75" hidden="1" customHeight="1">
      <c r="D25" s="12"/>
      <c r="E25" s="52"/>
      <c r="F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row>
    <row r="26" spans="1:48" ht="6" hidden="1" customHeight="1">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row>
    <row r="27" spans="1:48" ht="15" hidden="1" customHeight="1">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row>
    <row r="28" spans="1:48" ht="1" hidden="1" customHeight="1">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row>
    <row r="29" spans="1:48" ht="82" customHeight="1">
      <c r="C29" s="91" t="s">
        <v>158</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row>
    <row r="30" spans="1:48" ht="86" customHeight="1">
      <c r="C30" s="6"/>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row>
    <row r="31" spans="1:48" ht="15.75" customHeight="1">
      <c r="E31" s="49" t="s">
        <v>230</v>
      </c>
      <c r="F31" s="13"/>
      <c r="G31" s="13">
        <v>1</v>
      </c>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row>
    <row r="32" spans="1:48" ht="15.75" customHeight="1">
      <c r="E32" s="49" t="s">
        <v>232</v>
      </c>
      <c r="F32" s="13"/>
      <c r="G32" s="13">
        <v>23</v>
      </c>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row>
    <row r="33" spans="5:48" ht="15.75" customHeight="1">
      <c r="E33" s="49" t="s">
        <v>231</v>
      </c>
      <c r="F33" s="13"/>
      <c r="G33" s="13">
        <v>2</v>
      </c>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5:48" ht="15.75" customHeight="1">
      <c r="E34" s="49" t="s">
        <v>224</v>
      </c>
      <c r="G34" s="13">
        <v>44212224</v>
      </c>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spans="5:48" ht="15.75" customHeight="1">
      <c r="E35" s="49" t="s">
        <v>226</v>
      </c>
      <c r="G35" s="13">
        <v>442122241</v>
      </c>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pans="5:48" ht="15.75" customHeight="1">
      <c r="E36" s="49" t="s">
        <v>225</v>
      </c>
      <c r="F36" s="13"/>
      <c r="G36" s="13">
        <f>G31+G33+G32*G34</f>
        <v>1016881155</v>
      </c>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spans="5:48" ht="15.75" customHeight="1">
      <c r="E37" s="49" t="s">
        <v>227</v>
      </c>
      <c r="F37" s="13"/>
      <c r="G37" s="13">
        <f>G36/G35</f>
        <v>2.3000000015832724</v>
      </c>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row>
    <row r="38" spans="5:48" ht="15.75" customHeight="1">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5:48" ht="15.75" customHeight="1">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row>
    <row r="40" spans="5:48" ht="15.75" customHeight="1">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row>
    <row r="41" spans="5:48" ht="15.75" customHeight="1">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row>
    <row r="42" spans="5:48" ht="15.75" customHeight="1">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5:48" ht="15.75" customHeight="1">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spans="5:48" ht="15.75" customHeight="1">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row>
    <row r="45" spans="5:48" ht="15.75" customHeight="1">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row>
    <row r="46" spans="5:48" ht="15.75" customHeight="1">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5:48" ht="15.75" customHeight="1">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row>
    <row r="48" spans="5:48" ht="15.75" customHeight="1">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row>
    <row r="49" spans="5:48" ht="15.75" customHeight="1">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5:48" ht="15.75" customHeight="1">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row>
    <row r="51" spans="5:48" ht="15.75" customHeight="1">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row>
    <row r="52" spans="5:48" ht="15.75" customHeight="1">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row>
    <row r="53" spans="5:48" ht="15.75" customHeight="1">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5:48" ht="15.75" customHeight="1">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spans="5:48" ht="15.75" customHeight="1">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spans="5:48" ht="15.75" customHeight="1">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spans="5:48" ht="15.75" customHeight="1">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5:48" ht="15.75" customHeight="1">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5:48" ht="15.75" customHeight="1">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5:48" ht="15.75" customHeight="1">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5:48" ht="15.75" customHeight="1">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5:48" ht="15.75" customHeight="1">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5:48" ht="15.75" customHeight="1">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5:48" ht="15.75" customHeight="1">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5:48" ht="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5:48" ht="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5:48" ht="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5:48" ht="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5:48" ht="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5:48" ht="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5:48" ht="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5:48" ht="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5:48" ht="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5:48" ht="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5:48" ht="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5:48" ht="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5:48" ht="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5:48" ht="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5:48" ht="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5:48" ht="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5:48" ht="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5:48" ht="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5:48" ht="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5:48" ht="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spans="5:48" ht="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row>
    <row r="86" spans="5:48" ht="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row>
    <row r="87" spans="5:48" ht="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row>
    <row r="88" spans="5:48" ht="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row>
    <row r="89" spans="5:48" ht="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row>
    <row r="90" spans="5:48" ht="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row>
    <row r="91" spans="5:48" ht="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row>
    <row r="92" spans="5:48" ht="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row>
    <row r="93" spans="5:48" ht="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row>
    <row r="94" spans="5:48" ht="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row>
    <row r="95" spans="5:48" ht="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row>
    <row r="96" spans="5:48" ht="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row>
    <row r="97" spans="5:48" ht="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row>
    <row r="98" spans="5:48" ht="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row>
    <row r="99" spans="5:48" ht="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row>
    <row r="100" spans="5:48" ht="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row>
    <row r="101" spans="5:48" ht="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row>
    <row r="102" spans="5:48" ht="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row>
    <row r="103" spans="5:48" ht="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row>
    <row r="104" spans="5:48" ht="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row>
    <row r="105" spans="5:48" ht="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row>
    <row r="106" spans="5:48" ht="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row>
    <row r="107" spans="5:48" ht="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row>
    <row r="108" spans="5:48" ht="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row>
    <row r="109" spans="5:48" ht="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row>
    <row r="110" spans="5:48" ht="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row>
    <row r="111" spans="5:48" ht="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row>
    <row r="112" spans="5:48" ht="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row r="113" spans="5:48" ht="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row>
    <row r="114" spans="5:48" ht="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row>
    <row r="115" spans="5:48" ht="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row>
    <row r="116" spans="5:48" ht="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row>
    <row r="117" spans="5:48" ht="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row>
    <row r="118" spans="5:48" ht="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row>
    <row r="119" spans="5:48" ht="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row>
    <row r="120" spans="5:48" ht="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row>
    <row r="121" spans="5:48" ht="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row>
    <row r="122" spans="5:48" ht="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row>
    <row r="123" spans="5:48" ht="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row>
    <row r="124" spans="5:48" ht="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row>
    <row r="125" spans="5:48" ht="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row>
    <row r="126" spans="5:48" ht="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row>
    <row r="127" spans="5:48" ht="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row>
    <row r="128" spans="5:48" ht="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row>
    <row r="129" spans="5:48" ht="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row>
    <row r="130" spans="5:48" ht="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row>
    <row r="131" spans="5:48" ht="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row>
    <row r="132" spans="5:48" ht="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row>
    <row r="133" spans="5:48" ht="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row>
    <row r="134" spans="5:48" ht="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row>
    <row r="135" spans="5:48" ht="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row>
    <row r="136" spans="5:48" ht="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row>
    <row r="137" spans="5:48" ht="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row>
    <row r="138" spans="5:48" ht="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row>
    <row r="139" spans="5:48" ht="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row>
    <row r="140" spans="5:48" ht="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row>
    <row r="141" spans="5:48" ht="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row>
    <row r="142" spans="5:48" ht="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row>
    <row r="143" spans="5:48" ht="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row>
    <row r="144" spans="5:48" ht="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row>
    <row r="145" spans="5:48" ht="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row>
    <row r="146" spans="5:48" ht="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row>
    <row r="147" spans="5:48" ht="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row>
    <row r="148" spans="5:48" ht="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row>
    <row r="149" spans="5:48" ht="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row>
    <row r="150" spans="5:48" ht="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row>
    <row r="151" spans="5:48" ht="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row>
    <row r="152" spans="5:48" ht="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row>
    <row r="153" spans="5:48" ht="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row>
    <row r="154" spans="5:48" ht="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row>
    <row r="155" spans="5:48" ht="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row>
    <row r="156" spans="5:48" ht="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row>
    <row r="157" spans="5:48" ht="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row>
    <row r="158" spans="5:48" ht="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row>
    <row r="159" spans="5:48" ht="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row>
    <row r="160" spans="5:48" ht="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row>
    <row r="161" spans="5:48" ht="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row>
    <row r="162" spans="5:48" ht="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row>
    <row r="163" spans="5:48" ht="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row>
    <row r="164" spans="5:48" ht="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row>
    <row r="165" spans="5:48" ht="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row>
    <row r="166" spans="5:48" ht="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row>
    <row r="167" spans="5:48" ht="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row>
    <row r="168" spans="5:48" ht="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row>
    <row r="169" spans="5:48" ht="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row>
    <row r="170" spans="5:48" ht="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row>
    <row r="171" spans="5:48" ht="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row>
    <row r="172" spans="5:48" ht="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row>
    <row r="173" spans="5:48" ht="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row>
    <row r="174" spans="5:48" ht="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row>
    <row r="175" spans="5:48" ht="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row>
    <row r="176" spans="5:48" ht="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row>
    <row r="177" spans="5:48" ht="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row>
    <row r="178" spans="5:48" ht="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row>
    <row r="179" spans="5:48" ht="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row>
    <row r="180" spans="5:48" ht="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row>
    <row r="181" spans="5:48" ht="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row>
    <row r="182" spans="5:48" ht="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row>
    <row r="183" spans="5:48" ht="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row>
    <row r="184" spans="5:48" ht="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row>
    <row r="185" spans="5:48" ht="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row>
    <row r="186" spans="5:48" ht="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row>
    <row r="187" spans="5:48" ht="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row>
    <row r="188" spans="5:48" ht="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row>
    <row r="189" spans="5:48" ht="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row>
    <row r="190" spans="5:48" ht="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row>
    <row r="191" spans="5:48" ht="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row>
    <row r="192" spans="5:48" ht="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row>
    <row r="193" spans="5:48" ht="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row>
    <row r="194" spans="5:48" ht="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row>
    <row r="195" spans="5:48" ht="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row>
    <row r="196" spans="5:48" ht="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row>
    <row r="197" spans="5:48" ht="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row>
    <row r="198" spans="5:48" ht="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row>
    <row r="199" spans="5:48" ht="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row>
    <row r="200" spans="5:48" ht="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row>
    <row r="201" spans="5:48" ht="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row>
    <row r="202" spans="5:48" ht="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row>
    <row r="203" spans="5:48" ht="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row>
    <row r="204" spans="5:48" ht="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row>
    <row r="205" spans="5:48" ht="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row>
    <row r="206" spans="5:48" ht="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row>
    <row r="207" spans="5:48" ht="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row>
    <row r="208" spans="5:48" ht="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row>
    <row r="209" spans="5:48" ht="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row>
    <row r="210" spans="5:48" ht="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row>
    <row r="211" spans="5:48" ht="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row>
    <row r="212" spans="5:48" ht="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row>
    <row r="213" spans="5:48" ht="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row>
    <row r="214" spans="5:48" ht="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row>
    <row r="215" spans="5:48" ht="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row>
    <row r="216" spans="5:48" ht="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row>
    <row r="217" spans="5:48" ht="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row>
    <row r="218" spans="5:48" ht="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row>
    <row r="219" spans="5:48" ht="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row>
    <row r="220" spans="5:48" ht="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row>
    <row r="221" spans="5:48" ht="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row>
    <row r="222" spans="5:48" ht="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row>
    <row r="223" spans="5:48" ht="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row>
    <row r="224" spans="5:48" ht="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row>
    <row r="225" spans="5:48" ht="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row>
    <row r="226" spans="5:48" ht="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row>
    <row r="227" spans="5:48" ht="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row>
    <row r="228" spans="5:48" ht="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row>
    <row r="229" spans="5:48" ht="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row>
    <row r="230" spans="5:48" ht="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row>
    <row r="231" spans="5:48" ht="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row>
    <row r="232" spans="5:48" ht="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row>
    <row r="233" spans="5:48" ht="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row>
    <row r="234" spans="5:48" ht="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row>
    <row r="235" spans="5:48" ht="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row>
    <row r="236" spans="5:48" ht="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row>
    <row r="237" spans="5:48" ht="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row>
    <row r="238" spans="5:48" ht="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row>
    <row r="239" spans="5:48" ht="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row>
    <row r="240" spans="5:48" ht="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row>
    <row r="241" spans="5:48" ht="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row>
    <row r="242" spans="5:48" ht="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row>
    <row r="243" spans="5:48" ht="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row>
    <row r="244" spans="5:48" ht="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row>
    <row r="245" spans="5:48" ht="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row>
    <row r="246" spans="5:48" ht="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row>
    <row r="247" spans="5:48" ht="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row>
    <row r="248" spans="5:48" ht="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row>
    <row r="249" spans="5:48" ht="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row>
    <row r="250" spans="5:48" ht="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row>
    <row r="251" spans="5:48" ht="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row>
    <row r="252" spans="5:48" ht="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row>
    <row r="253" spans="5:48" ht="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row>
    <row r="254" spans="5:48" ht="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row>
    <row r="255" spans="5:48" ht="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row>
    <row r="256" spans="5:48" ht="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row>
    <row r="257" spans="5:48" ht="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row>
    <row r="258" spans="5:48" ht="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row>
    <row r="259" spans="5:48" ht="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row>
    <row r="260" spans="5:48" ht="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row>
    <row r="261" spans="5:48" ht="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row>
    <row r="262" spans="5:48" ht="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row>
    <row r="263" spans="5:48" ht="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row>
    <row r="264" spans="5:48" ht="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row>
    <row r="265" spans="5:48" ht="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row>
    <row r="266" spans="5:48" ht="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row>
    <row r="267" spans="5:48" ht="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row>
    <row r="268" spans="5:48" ht="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row>
    <row r="269" spans="5:48" ht="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row>
    <row r="270" spans="5:48" ht="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row>
    <row r="271" spans="5:48" ht="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row>
    <row r="272" spans="5:48" ht="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row>
    <row r="273" spans="5:48" ht="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row>
    <row r="274" spans="5:48" ht="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row>
    <row r="275" spans="5:48" ht="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row>
    <row r="276" spans="5:48" ht="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row>
    <row r="277" spans="5:48" ht="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row>
    <row r="278" spans="5:48" ht="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row>
    <row r="279" spans="5:48" ht="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row>
    <row r="280" spans="5:48" ht="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row>
    <row r="281" spans="5:48" ht="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row>
    <row r="282" spans="5:48" ht="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row>
    <row r="283" spans="5:48" ht="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row>
    <row r="284" spans="5:48" ht="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row>
    <row r="285" spans="5:48" ht="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row>
    <row r="286" spans="5:48" ht="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row>
    <row r="287" spans="5:48" ht="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row>
    <row r="288" spans="5:48" ht="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row>
    <row r="289" spans="5:48" ht="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row>
    <row r="290" spans="5:48" ht="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row>
    <row r="291" spans="5:48" ht="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row>
    <row r="292" spans="5:48" ht="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row>
    <row r="293" spans="5:48" ht="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row>
    <row r="294" spans="5:48" ht="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row>
    <row r="295" spans="5:48" ht="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row>
    <row r="296" spans="5:48" ht="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row>
    <row r="297" spans="5:48" ht="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row>
    <row r="298" spans="5:48" ht="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row>
    <row r="299" spans="5:48" ht="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row>
    <row r="300" spans="5:48" ht="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row>
    <row r="301" spans="5:48" ht="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row>
    <row r="302" spans="5:48" ht="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row>
    <row r="303" spans="5:48" ht="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row>
    <row r="304" spans="5:48" ht="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row>
    <row r="305" spans="5:48" ht="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row>
    <row r="306" spans="5:48" ht="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row>
    <row r="307" spans="5:48" ht="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row>
    <row r="308" spans="5:48" ht="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row>
    <row r="309" spans="5:48" ht="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row>
    <row r="310" spans="5:48" ht="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row>
    <row r="311" spans="5:48" ht="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row>
    <row r="312" spans="5:48" ht="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row>
    <row r="313" spans="5:48" ht="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row>
    <row r="314" spans="5:48" ht="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row>
    <row r="315" spans="5:48" ht="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row>
    <row r="316" spans="5:48" ht="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row>
    <row r="317" spans="5:48" ht="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row>
    <row r="318" spans="5:48" ht="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row>
    <row r="319" spans="5:48" ht="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row>
    <row r="320" spans="5:48" ht="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row>
    <row r="321" spans="5:48" ht="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row>
    <row r="322" spans="5:48" ht="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row>
    <row r="323" spans="5:48" ht="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row>
    <row r="324" spans="5:48" ht="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row>
    <row r="325" spans="5:48" ht="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row>
    <row r="326" spans="5:48" ht="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row>
    <row r="327" spans="5:48" ht="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row>
    <row r="328" spans="5:48" ht="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row>
    <row r="329" spans="5:48" ht="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row>
    <row r="330" spans="5:48" ht="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row>
    <row r="331" spans="5:48" ht="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row>
    <row r="332" spans="5:48" ht="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row>
    <row r="333" spans="5:48" ht="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row>
    <row r="334" spans="5:48" ht="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row>
    <row r="335" spans="5:48" ht="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row>
    <row r="336" spans="5:48" ht="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row>
    <row r="337" spans="5:48" ht="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row>
    <row r="338" spans="5:48" ht="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row>
    <row r="339" spans="5:48" ht="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row>
    <row r="340" spans="5:48" ht="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row>
    <row r="341" spans="5:48" ht="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row>
    <row r="342" spans="5:48" ht="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row>
    <row r="343" spans="5:48" ht="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row>
    <row r="344" spans="5:48" ht="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row>
    <row r="345" spans="5:48" ht="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row>
    <row r="346" spans="5:48" ht="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row>
    <row r="347" spans="5:48" ht="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row>
    <row r="348" spans="5:48" ht="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row>
    <row r="349" spans="5:48" ht="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row>
    <row r="350" spans="5:48" ht="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row>
    <row r="351" spans="5:48" ht="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row>
    <row r="352" spans="5:48" ht="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row>
    <row r="353" spans="5:48" ht="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row>
    <row r="354" spans="5:48" ht="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row>
    <row r="355" spans="5:48" ht="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row>
    <row r="356" spans="5:48" ht="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row>
    <row r="357" spans="5:48" ht="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row>
    <row r="358" spans="5:48" ht="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row>
    <row r="359" spans="5:48" ht="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row>
    <row r="360" spans="5:48" ht="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row>
    <row r="361" spans="5:48" ht="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row>
    <row r="362" spans="5:48" ht="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row>
    <row r="363" spans="5:48" ht="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row>
    <row r="364" spans="5:48" ht="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row>
    <row r="365" spans="5:48" ht="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row>
    <row r="366" spans="5:48" ht="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row>
    <row r="367" spans="5:48" ht="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row>
    <row r="368" spans="5:48" ht="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row>
    <row r="369" spans="5:48" ht="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row>
    <row r="370" spans="5:48" ht="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row>
    <row r="371" spans="5:48" ht="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row>
    <row r="372" spans="5:48" ht="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row>
    <row r="373" spans="5:48" ht="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row>
    <row r="374" spans="5:48" ht="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row>
    <row r="375" spans="5:48" ht="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row>
    <row r="376" spans="5:48" ht="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row>
    <row r="377" spans="5:48" ht="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row>
    <row r="378" spans="5:48" ht="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row>
    <row r="379" spans="5:48" ht="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row>
    <row r="380" spans="5:48" ht="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row>
    <row r="381" spans="5:48" ht="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row>
    <row r="382" spans="5:48" ht="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row>
    <row r="383" spans="5:48" ht="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row>
    <row r="384" spans="5:48" ht="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row>
    <row r="385" spans="5:48" ht="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row>
    <row r="386" spans="5:48" ht="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row>
    <row r="387" spans="5:48" ht="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row>
    <row r="388" spans="5:48" ht="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row>
    <row r="389" spans="5:48" ht="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row>
    <row r="390" spans="5:48" ht="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row>
    <row r="391" spans="5:48" ht="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row>
    <row r="392" spans="5:48" ht="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row>
    <row r="393" spans="5:48" ht="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row>
    <row r="394" spans="5:48" ht="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row>
    <row r="395" spans="5:48" ht="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row>
    <row r="396" spans="5:48" ht="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row>
    <row r="397" spans="5:48" ht="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row>
    <row r="398" spans="5:48" ht="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row>
    <row r="399" spans="5:48" ht="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row>
    <row r="400" spans="5:48" ht="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row>
    <row r="401" spans="5:48" ht="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row>
    <row r="402" spans="5:48" ht="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row>
    <row r="403" spans="5:48" ht="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row>
    <row r="404" spans="5:48" ht="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row>
    <row r="405" spans="5:48" ht="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row>
    <row r="406" spans="5:48" ht="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row>
    <row r="407" spans="5:48" ht="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row>
    <row r="408" spans="5:48" ht="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row>
    <row r="409" spans="5:48" ht="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row>
    <row r="410" spans="5:48" ht="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row>
    <row r="411" spans="5:48" ht="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row>
    <row r="412" spans="5:48" ht="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row>
    <row r="413" spans="5:48" ht="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row>
    <row r="414" spans="5:48" ht="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row>
    <row r="415" spans="5:48" ht="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row>
    <row r="416" spans="5:48" ht="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row>
    <row r="417" spans="5:48" ht="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row>
    <row r="418" spans="5:48" ht="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row>
    <row r="419" spans="5:48" ht="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row>
    <row r="420" spans="5:48" ht="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row>
    <row r="421" spans="5:48" ht="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row>
    <row r="422" spans="5:48" ht="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row>
    <row r="423" spans="5:48" ht="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row>
    <row r="424" spans="5:48" ht="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row>
    <row r="425" spans="5:48" ht="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row>
    <row r="426" spans="5:48" ht="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row>
    <row r="427" spans="5:48" ht="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row>
    <row r="428" spans="5:48" ht="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row>
    <row r="429" spans="5:48" ht="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row>
    <row r="430" spans="5:48" ht="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row>
    <row r="431" spans="5:48" ht="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row>
    <row r="432" spans="5:48" ht="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row>
    <row r="433" spans="5:48" ht="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row>
    <row r="434" spans="5:48" ht="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row>
    <row r="435" spans="5:48" ht="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row>
    <row r="436" spans="5:48" ht="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row>
    <row r="437" spans="5:48" ht="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row>
    <row r="438" spans="5:48" ht="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row>
    <row r="439" spans="5:48" ht="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row>
    <row r="440" spans="5:48" ht="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row>
    <row r="441" spans="5:48" ht="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row>
    <row r="442" spans="5:48" ht="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row>
    <row r="443" spans="5:48" ht="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row>
    <row r="444" spans="5:48" ht="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row>
    <row r="445" spans="5:48" ht="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row>
    <row r="446" spans="5:48" ht="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row>
    <row r="447" spans="5:48" ht="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row>
    <row r="448" spans="5:48" ht="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row>
    <row r="449" spans="5:48" ht="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row>
    <row r="450" spans="5:48" ht="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row>
    <row r="451" spans="5:48" ht="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row>
    <row r="452" spans="5:48" ht="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row>
    <row r="453" spans="5:48" ht="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row>
    <row r="454" spans="5:48" ht="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row>
    <row r="455" spans="5:48" ht="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row>
    <row r="456" spans="5:48" ht="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row>
    <row r="457" spans="5:48" ht="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row>
    <row r="458" spans="5:48" ht="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row>
    <row r="459" spans="5:48" ht="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row>
    <row r="460" spans="5:48" ht="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row>
    <row r="461" spans="5:48" ht="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row>
    <row r="462" spans="5:48" ht="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row>
    <row r="463" spans="5:48" ht="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row>
    <row r="464" spans="5:48" ht="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row>
    <row r="465" spans="5:48" ht="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row>
    <row r="466" spans="5:48" ht="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row>
    <row r="467" spans="5:48" ht="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row>
    <row r="468" spans="5:48" ht="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row>
    <row r="469" spans="5:48" ht="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row>
    <row r="470" spans="5:48" ht="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row>
    <row r="471" spans="5:48" ht="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row>
    <row r="472" spans="5:48" ht="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row>
    <row r="473" spans="5:48" ht="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row>
    <row r="474" spans="5:48" ht="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row>
    <row r="475" spans="5:48" ht="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row>
    <row r="476" spans="5:48" ht="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row>
    <row r="477" spans="5:48" ht="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row>
    <row r="478" spans="5:48" ht="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row>
    <row r="479" spans="5:48" ht="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row>
    <row r="480" spans="5:48" ht="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row>
    <row r="481" spans="5:48" ht="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row>
    <row r="482" spans="5:48" ht="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row>
    <row r="483" spans="5:48" ht="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row>
    <row r="484" spans="5:48" ht="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row>
    <row r="485" spans="5:48" ht="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row>
    <row r="486" spans="5:48" ht="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row>
    <row r="487" spans="5:48" ht="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row>
    <row r="488" spans="5:48" ht="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row>
    <row r="489" spans="5:48" ht="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row>
    <row r="490" spans="5:48" ht="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row>
    <row r="491" spans="5:48" ht="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row>
    <row r="492" spans="5:48" ht="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row>
    <row r="493" spans="5:48" ht="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row>
    <row r="494" spans="5:48" ht="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row>
    <row r="495" spans="5:48" ht="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row>
    <row r="496" spans="5:48" ht="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row>
    <row r="497" spans="5:48" ht="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row>
    <row r="498" spans="5:48" ht="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row>
    <row r="499" spans="5:48" ht="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row>
    <row r="500" spans="5:48" ht="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row>
    <row r="501" spans="5:48" ht="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row>
    <row r="502" spans="5:48" ht="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row>
    <row r="503" spans="5:48" ht="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row>
    <row r="504" spans="5:48" ht="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row>
    <row r="505" spans="5:48" ht="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row>
    <row r="506" spans="5:48" ht="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row>
    <row r="507" spans="5:48" ht="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row>
    <row r="508" spans="5:48" ht="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row>
    <row r="509" spans="5:48" ht="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row>
    <row r="510" spans="5:48" ht="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row>
    <row r="511" spans="5:48" ht="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row>
    <row r="512" spans="5:48" ht="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row>
    <row r="513" spans="5:48" ht="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row>
    <row r="514" spans="5:48" ht="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row>
    <row r="515" spans="5:48" ht="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row>
    <row r="516" spans="5:48" ht="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row>
    <row r="517" spans="5:48" ht="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row>
    <row r="518" spans="5:48" ht="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row>
    <row r="519" spans="5:48" ht="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row>
    <row r="520" spans="5:48" ht="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row>
    <row r="521" spans="5:48" ht="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row>
    <row r="522" spans="5:48" ht="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row>
    <row r="523" spans="5:48" ht="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row>
    <row r="524" spans="5:48" ht="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row>
    <row r="525" spans="5:48" ht="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row>
    <row r="526" spans="5:48" ht="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row>
    <row r="527" spans="5:48" ht="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row>
    <row r="528" spans="5:48" ht="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row>
    <row r="529" spans="5:48" ht="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row>
    <row r="530" spans="5:48" ht="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row>
    <row r="531" spans="5:48" ht="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row>
    <row r="532" spans="5:48" ht="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row>
    <row r="533" spans="5:48" ht="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row>
    <row r="534" spans="5:48" ht="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row>
    <row r="535" spans="5:48" ht="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row>
    <row r="536" spans="5:48" ht="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row>
    <row r="537" spans="5:48" ht="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row>
    <row r="538" spans="5:48" ht="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row>
    <row r="539" spans="5:48" ht="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row>
    <row r="540" spans="5:48" ht="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row>
    <row r="541" spans="5:48" ht="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row>
    <row r="542" spans="5:48" ht="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row>
    <row r="543" spans="5:48" ht="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row>
    <row r="544" spans="5:48" ht="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row>
    <row r="545" spans="5:48" ht="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row>
    <row r="546" spans="5:48" ht="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row>
    <row r="547" spans="5:48" ht="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row>
    <row r="548" spans="5:48" ht="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row>
    <row r="549" spans="5:48" ht="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row>
    <row r="550" spans="5:48" ht="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row>
    <row r="551" spans="5:48" ht="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row>
    <row r="552" spans="5:48" ht="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row>
    <row r="553" spans="5:48" ht="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row>
    <row r="554" spans="5:48" ht="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row>
    <row r="555" spans="5:48" ht="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row>
    <row r="556" spans="5:48" ht="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row>
    <row r="557" spans="5:48" ht="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row>
    <row r="558" spans="5:48" ht="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row>
    <row r="559" spans="5:48" ht="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row>
    <row r="560" spans="5:48" ht="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row>
    <row r="561" spans="5:48" ht="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row>
    <row r="562" spans="5:48" ht="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row>
    <row r="563" spans="5:48" ht="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row>
    <row r="564" spans="5:48" ht="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row>
    <row r="565" spans="5:48" ht="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row>
    <row r="566" spans="5:48" ht="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row>
    <row r="567" spans="5:48" ht="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row>
    <row r="568" spans="5:48" ht="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row>
    <row r="569" spans="5:48" ht="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row>
    <row r="570" spans="5:48" ht="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row>
    <row r="571" spans="5:48" ht="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row>
    <row r="572" spans="5:48" ht="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row>
    <row r="573" spans="5:48" ht="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row>
    <row r="574" spans="5:48" ht="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row>
    <row r="575" spans="5:48" ht="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row>
    <row r="576" spans="5:48" ht="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row>
    <row r="577" spans="5:48" ht="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row>
    <row r="578" spans="5:48" ht="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row>
    <row r="579" spans="5:48" ht="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row>
    <row r="580" spans="5:48" ht="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row>
    <row r="581" spans="5:48" ht="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row>
    <row r="582" spans="5:48" ht="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row>
    <row r="583" spans="5:48" ht="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row>
    <row r="584" spans="5:48" ht="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row>
    <row r="585" spans="5:48" ht="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row>
    <row r="586" spans="5:48" ht="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row>
    <row r="587" spans="5:48" ht="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row>
    <row r="588" spans="5:48" ht="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row>
    <row r="589" spans="5:48" ht="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row>
    <row r="590" spans="5:48" ht="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row>
    <row r="591" spans="5:48" ht="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row>
    <row r="592" spans="5:48" ht="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row>
    <row r="593" spans="5:48" ht="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row>
    <row r="594" spans="5:48" ht="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row>
    <row r="595" spans="5:48" ht="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row>
    <row r="596" spans="5:48" ht="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row>
    <row r="597" spans="5:48" ht="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row>
    <row r="598" spans="5:48" ht="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row>
    <row r="599" spans="5:48" ht="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row>
    <row r="600" spans="5:48" ht="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row>
    <row r="601" spans="5:48" ht="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row>
    <row r="602" spans="5:48" ht="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row>
    <row r="603" spans="5:48" ht="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row>
    <row r="604" spans="5:48" ht="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row>
    <row r="605" spans="5:48" ht="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row>
    <row r="606" spans="5:48" ht="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row>
    <row r="607" spans="5:48" ht="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row>
    <row r="608" spans="5:48" ht="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row>
    <row r="609" spans="5:48" ht="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row>
    <row r="610" spans="5:48" ht="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row>
    <row r="611" spans="5:48" ht="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row>
    <row r="612" spans="5:48" ht="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row>
    <row r="613" spans="5:48" ht="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row>
    <row r="614" spans="5:48" ht="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row>
    <row r="615" spans="5:48" ht="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row>
    <row r="616" spans="5:48" ht="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row>
    <row r="617" spans="5:48" ht="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row>
    <row r="618" spans="5:48" ht="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row>
    <row r="619" spans="5:48" ht="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row>
    <row r="620" spans="5:48" ht="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row>
    <row r="621" spans="5:48" ht="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row>
    <row r="622" spans="5:48" ht="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row>
    <row r="623" spans="5:48" ht="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row>
    <row r="624" spans="5:48" ht="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row>
    <row r="625" spans="5:48" ht="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row>
    <row r="626" spans="5:48" ht="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row>
    <row r="627" spans="5:48" ht="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row>
    <row r="628" spans="5:48" ht="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row>
    <row r="629" spans="5:48" ht="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row>
    <row r="630" spans="5:48" ht="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row>
    <row r="631" spans="5:48" ht="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row>
    <row r="632" spans="5:48" ht="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row>
    <row r="633" spans="5:48" ht="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row>
    <row r="634" spans="5:48" ht="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row>
    <row r="635" spans="5:48" ht="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row>
    <row r="636" spans="5:48" ht="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row>
    <row r="637" spans="5:48" ht="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row>
    <row r="638" spans="5:48" ht="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row>
    <row r="639" spans="5:48" ht="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row>
    <row r="640" spans="5:48" ht="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row>
    <row r="641" spans="5:48" ht="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row>
    <row r="642" spans="5:48" ht="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row>
    <row r="643" spans="5:48" ht="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row>
    <row r="644" spans="5:48" ht="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row>
    <row r="645" spans="5:48" ht="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row>
    <row r="646" spans="5:48" ht="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row>
    <row r="647" spans="5:48" ht="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row>
    <row r="648" spans="5:48" ht="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row>
    <row r="649" spans="5:48" ht="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row>
    <row r="650" spans="5:48" ht="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row>
    <row r="651" spans="5:48" ht="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row>
    <row r="652" spans="5:48" ht="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row>
    <row r="653" spans="5:48" ht="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row>
    <row r="654" spans="5:48" ht="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row>
    <row r="655" spans="5:48" ht="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row>
    <row r="656" spans="5:48" ht="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row>
    <row r="657" spans="5:48" ht="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row>
    <row r="658" spans="5:48" ht="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row>
    <row r="659" spans="5:48" ht="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row>
    <row r="660" spans="5:48" ht="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row>
    <row r="661" spans="5:48" ht="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row>
    <row r="662" spans="5:48" ht="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row>
    <row r="663" spans="5:48" ht="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row>
    <row r="664" spans="5:48" ht="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row>
    <row r="665" spans="5:48" ht="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row>
    <row r="666" spans="5:48" ht="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row>
    <row r="667" spans="5:48" ht="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row>
    <row r="668" spans="5:48" ht="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row>
    <row r="669" spans="5:48" ht="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row>
    <row r="670" spans="5:48" ht="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row>
    <row r="671" spans="5:48" ht="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row>
    <row r="672" spans="5:48" ht="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row>
    <row r="673" spans="5:48" ht="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row>
    <row r="674" spans="5:48" ht="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row>
    <row r="675" spans="5:48" ht="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row>
    <row r="676" spans="5:48" ht="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row>
    <row r="677" spans="5:48" ht="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row>
    <row r="678" spans="5:48" ht="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row>
    <row r="679" spans="5:48" ht="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row>
    <row r="680" spans="5:48" ht="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row>
    <row r="681" spans="5:48" ht="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row>
    <row r="682" spans="5:48" ht="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row>
    <row r="683" spans="5:48" ht="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row>
    <row r="684" spans="5:48" ht="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row>
    <row r="685" spans="5:48" ht="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row>
    <row r="686" spans="5:48" ht="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row>
    <row r="687" spans="5:48" ht="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row>
    <row r="688" spans="5:48" ht="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row>
    <row r="689" spans="5:48" ht="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row>
    <row r="690" spans="5:48" ht="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row>
    <row r="691" spans="5:48" ht="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row>
    <row r="692" spans="5:48" ht="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row>
    <row r="693" spans="5:48" ht="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row>
    <row r="694" spans="5:48" ht="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row>
    <row r="695" spans="5:48" ht="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row>
    <row r="696" spans="5:48" ht="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row>
    <row r="697" spans="5:48" ht="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row>
    <row r="698" spans="5:48" ht="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row>
    <row r="699" spans="5:48" ht="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row>
    <row r="700" spans="5:48" ht="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row>
    <row r="701" spans="5:48" ht="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row>
    <row r="702" spans="5:48" ht="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row>
    <row r="703" spans="5:48" ht="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row>
    <row r="704" spans="5:48" ht="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row>
    <row r="705" spans="5:48" ht="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row>
    <row r="706" spans="5:48" ht="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row>
    <row r="707" spans="5:48" ht="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row>
    <row r="708" spans="5:48" ht="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row>
    <row r="709" spans="5:48" ht="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row>
    <row r="710" spans="5:48" ht="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row>
    <row r="711" spans="5:48" ht="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row>
    <row r="712" spans="5:48" ht="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row>
    <row r="713" spans="5:48" ht="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row>
    <row r="714" spans="5:48" ht="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row>
    <row r="715" spans="5:48" ht="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row>
    <row r="716" spans="5:48" ht="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row>
    <row r="717" spans="5:48" ht="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row>
    <row r="718" spans="5:48" ht="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row>
    <row r="719" spans="5:48" ht="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row>
    <row r="720" spans="5:48" ht="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row>
    <row r="721" spans="5:48" ht="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row>
    <row r="722" spans="5:48" ht="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row>
    <row r="723" spans="5:48" ht="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row>
    <row r="724" spans="5:48" ht="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row>
    <row r="725" spans="5:48" ht="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row>
    <row r="726" spans="5:48" ht="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row>
    <row r="727" spans="5:48" ht="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row>
    <row r="728" spans="5:48" ht="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row>
    <row r="729" spans="5:48" ht="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row>
    <row r="730" spans="5:48" ht="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row>
    <row r="731" spans="5:48" ht="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row>
    <row r="732" spans="5:48" ht="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row>
    <row r="733" spans="5:48" ht="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row>
    <row r="734" spans="5:48" ht="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row>
    <row r="735" spans="5:48" ht="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row>
    <row r="736" spans="5:48" ht="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row>
    <row r="737" spans="5:48" ht="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row>
    <row r="738" spans="5:48" ht="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row>
    <row r="739" spans="5:48" ht="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row>
    <row r="740" spans="5:48" ht="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row>
    <row r="741" spans="5:48" ht="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row>
    <row r="742" spans="5:48" ht="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row>
    <row r="743" spans="5:48" ht="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row>
    <row r="744" spans="5:48" ht="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row>
    <row r="745" spans="5:48" ht="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row>
    <row r="746" spans="5:48" ht="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row>
    <row r="747" spans="5:48" ht="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row>
    <row r="748" spans="5:48" ht="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row>
    <row r="749" spans="5:48" ht="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row>
    <row r="750" spans="5:48" ht="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row>
    <row r="751" spans="5:48" ht="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row>
    <row r="752" spans="5:48" ht="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row>
    <row r="753" spans="5:48" ht="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row>
    <row r="754" spans="5:48" ht="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row>
    <row r="755" spans="5:48" ht="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row>
    <row r="756" spans="5:48" ht="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row>
    <row r="757" spans="5:48" ht="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row>
    <row r="758" spans="5:48" ht="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row>
    <row r="759" spans="5:48" ht="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row>
    <row r="760" spans="5:48" ht="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row>
    <row r="761" spans="5:48" ht="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row>
    <row r="762" spans="5:48" ht="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row>
    <row r="763" spans="5:48" ht="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row>
    <row r="764" spans="5:48" ht="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row>
    <row r="765" spans="5:48" ht="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row>
    <row r="766" spans="5:48" ht="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row>
    <row r="767" spans="5:48" ht="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row>
    <row r="768" spans="5:48" ht="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row>
    <row r="769" spans="5:48" ht="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row>
    <row r="770" spans="5:48" ht="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row>
    <row r="771" spans="5:48" ht="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row>
    <row r="772" spans="5:48" ht="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row>
    <row r="773" spans="5:48" ht="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row>
    <row r="774" spans="5:48" ht="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row>
    <row r="775" spans="5:48" ht="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row>
    <row r="776" spans="5:48" ht="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row>
    <row r="777" spans="5:48" ht="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row>
    <row r="778" spans="5:48" ht="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row>
    <row r="779" spans="5:48" ht="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row>
    <row r="780" spans="5:48" ht="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row>
    <row r="781" spans="5:48" ht="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row>
    <row r="782" spans="5:48" ht="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row>
    <row r="783" spans="5:48" ht="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row>
    <row r="784" spans="5:48" ht="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row>
    <row r="785" spans="5:48" ht="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row>
    <row r="786" spans="5:48" ht="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row>
    <row r="787" spans="5:48" ht="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row>
    <row r="788" spans="5:48" ht="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row>
    <row r="789" spans="5:48" ht="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row>
    <row r="790" spans="5:48" ht="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row>
    <row r="791" spans="5:48" ht="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row>
    <row r="792" spans="5:48" ht="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row>
    <row r="793" spans="5:48" ht="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row>
    <row r="794" spans="5:48" ht="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row>
    <row r="795" spans="5:48" ht="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row>
    <row r="796" spans="5:48" ht="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row>
    <row r="797" spans="5:48" ht="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row>
    <row r="798" spans="5:48" ht="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row>
    <row r="799" spans="5:48" ht="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row>
    <row r="800" spans="5:48" ht="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row>
    <row r="801" spans="5:48" ht="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row>
    <row r="802" spans="5:48" ht="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row>
    <row r="803" spans="5:48" ht="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row>
    <row r="804" spans="5:48" ht="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row>
    <row r="805" spans="5:48" ht="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row>
    <row r="806" spans="5:48" ht="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row>
    <row r="807" spans="5:48" ht="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row>
    <row r="808" spans="5:48" ht="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row>
    <row r="809" spans="5:48" ht="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row>
    <row r="810" spans="5:48" ht="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row>
    <row r="811" spans="5:48" ht="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row>
    <row r="812" spans="5:48" ht="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row>
    <row r="813" spans="5:48" ht="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row>
    <row r="814" spans="5:48" ht="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row>
    <row r="815" spans="5:48" ht="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row>
    <row r="816" spans="5:48" ht="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row>
    <row r="817" spans="5:48" ht="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row>
    <row r="818" spans="5:48" ht="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row>
    <row r="819" spans="5:48" ht="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row>
    <row r="820" spans="5:48" ht="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row>
    <row r="821" spans="5:48" ht="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row>
    <row r="822" spans="5:48" ht="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row>
    <row r="823" spans="5:48" ht="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row>
    <row r="824" spans="5:48" ht="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row>
    <row r="825" spans="5:48" ht="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row>
    <row r="826" spans="5:48" ht="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row>
    <row r="827" spans="5:48" ht="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row>
    <row r="828" spans="5:48" ht="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row>
    <row r="829" spans="5:48" ht="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row>
    <row r="830" spans="5:48" ht="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row>
    <row r="831" spans="5:48" ht="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row>
    <row r="832" spans="5:48" ht="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row>
    <row r="833" spans="5:48" ht="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row>
    <row r="834" spans="5:48" ht="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row>
    <row r="835" spans="5:48" ht="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row>
    <row r="836" spans="5:48" ht="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row>
    <row r="837" spans="5:48" ht="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row>
    <row r="838" spans="5:48" ht="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row>
    <row r="839" spans="5:48" ht="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row>
    <row r="840" spans="5:48" ht="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row>
    <row r="841" spans="5:48" ht="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row>
    <row r="842" spans="5:48" ht="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row>
    <row r="843" spans="5:48" ht="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row>
    <row r="844" spans="5:48" ht="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row>
    <row r="845" spans="5:48" ht="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row>
    <row r="846" spans="5:48" ht="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row>
    <row r="847" spans="5:48" ht="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row>
    <row r="848" spans="5:48" ht="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row>
    <row r="849" spans="5:48" ht="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row>
    <row r="850" spans="5:48" ht="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row>
    <row r="851" spans="5:48" ht="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row>
    <row r="852" spans="5:48" ht="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row>
    <row r="853" spans="5:48" ht="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row>
    <row r="854" spans="5:48" ht="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row>
    <row r="855" spans="5:48" ht="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row>
    <row r="856" spans="5:48" ht="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row>
    <row r="857" spans="5:48" ht="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row>
    <row r="858" spans="5:48" ht="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row>
    <row r="859" spans="5:48" ht="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row>
    <row r="860" spans="5:48" ht="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row>
    <row r="861" spans="5:48" ht="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row>
    <row r="862" spans="5:48" ht="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row>
    <row r="863" spans="5:48" ht="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row>
    <row r="864" spans="5:48" ht="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row>
    <row r="865" spans="5:48" ht="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row>
    <row r="866" spans="5:48" ht="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row>
    <row r="867" spans="5:48" ht="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row>
    <row r="868" spans="5:48" ht="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row>
    <row r="869" spans="5:48" ht="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row>
    <row r="870" spans="5:48" ht="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row>
    <row r="871" spans="5:48" ht="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row>
    <row r="872" spans="5:48" ht="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row>
    <row r="873" spans="5:48" ht="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row>
    <row r="874" spans="5:48" ht="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row>
    <row r="875" spans="5:48" ht="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row>
    <row r="876" spans="5:48" ht="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row>
    <row r="877" spans="5:48" ht="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row>
    <row r="878" spans="5:48" ht="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row>
    <row r="879" spans="5:48" ht="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row>
    <row r="880" spans="5:48" ht="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row>
    <row r="881" spans="5:48" ht="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row>
    <row r="882" spans="5:48" ht="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row>
    <row r="883" spans="5:48" ht="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row>
    <row r="884" spans="5:48" ht="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row>
    <row r="885" spans="5:48" ht="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row>
    <row r="886" spans="5:48" ht="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row>
    <row r="887" spans="5:48" ht="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row>
    <row r="888" spans="5:48" ht="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row>
    <row r="889" spans="5:48" ht="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row>
    <row r="890" spans="5:48" ht="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row>
    <row r="891" spans="5:48" ht="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row>
    <row r="892" spans="5:48" ht="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row>
    <row r="893" spans="5:48" ht="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row>
    <row r="894" spans="5:48" ht="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row>
    <row r="895" spans="5:48" ht="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row>
    <row r="896" spans="5:48" ht="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row>
    <row r="897" spans="5:48" ht="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row>
    <row r="898" spans="5:48" ht="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row>
    <row r="899" spans="5:48" ht="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row>
    <row r="900" spans="5:48" ht="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row>
    <row r="901" spans="5:48" ht="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row>
    <row r="902" spans="5:48" ht="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row>
    <row r="903" spans="5:48" ht="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row>
    <row r="904" spans="5:48" ht="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row>
    <row r="905" spans="5:48" ht="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row>
    <row r="906" spans="5:48" ht="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row>
    <row r="907" spans="5:48" ht="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row>
    <row r="908" spans="5:48" ht="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row>
    <row r="909" spans="5:48" ht="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row>
    <row r="910" spans="5:48" ht="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row>
    <row r="911" spans="5:48" ht="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row>
    <row r="912" spans="5:48" ht="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row>
    <row r="913" spans="5:48" ht="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row>
    <row r="914" spans="5:48" ht="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row>
    <row r="915" spans="5:48" ht="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row>
    <row r="916" spans="5:48" ht="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row>
    <row r="917" spans="5:48" ht="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row>
    <row r="918" spans="5:48" ht="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row>
    <row r="919" spans="5:48" ht="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row>
    <row r="920" spans="5:48" ht="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row>
    <row r="921" spans="5:48" ht="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row>
    <row r="922" spans="5:48" ht="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row>
    <row r="923" spans="5:48" ht="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row>
    <row r="924" spans="5:48" ht="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row>
    <row r="925" spans="5:48" ht="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row>
    <row r="926" spans="5:48" ht="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row>
    <row r="927" spans="5:48" ht="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row>
    <row r="928" spans="5:48" ht="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row>
    <row r="929" spans="5:48" ht="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row>
    <row r="930" spans="5:48" ht="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row>
    <row r="931" spans="5:48" ht="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row>
    <row r="932" spans="5:48" ht="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row>
    <row r="933" spans="5:48" ht="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row>
    <row r="934" spans="5:48" ht="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row>
    <row r="935" spans="5:48" ht="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row>
    <row r="936" spans="5:48" ht="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row>
    <row r="937" spans="5:48" ht="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row>
    <row r="938" spans="5:48" ht="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row>
    <row r="939" spans="5:48" ht="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row>
    <row r="940" spans="5:48" ht="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row>
    <row r="941" spans="5:48" ht="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row>
    <row r="942" spans="5:48" ht="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row>
    <row r="943" spans="5:48" ht="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row>
    <row r="944" spans="5:48" ht="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row>
    <row r="945" spans="5:48" ht="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row>
    <row r="946" spans="5:48" ht="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row>
    <row r="947" spans="5:48" ht="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row>
    <row r="948" spans="5:48" ht="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row>
    <row r="949" spans="5:48" ht="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row>
    <row r="950" spans="5:48" ht="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row>
    <row r="951" spans="5:48" ht="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row>
    <row r="952" spans="5:48" ht="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row>
    <row r="953" spans="5:48" ht="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row>
    <row r="954" spans="5:48" ht="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row>
    <row r="955" spans="5:48" ht="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row>
    <row r="956" spans="5:48" ht="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row>
    <row r="957" spans="5:48" ht="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row>
    <row r="958" spans="5:48" ht="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row>
    <row r="959" spans="5:48" ht="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row>
    <row r="960" spans="5:48" ht="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row>
    <row r="961" spans="5:48" ht="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row>
    <row r="962" spans="5:48" ht="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row>
    <row r="963" spans="5:48" ht="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row>
    <row r="964" spans="5:48" ht="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row>
    <row r="965" spans="5:48" ht="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row>
    <row r="966" spans="5:48" ht="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row>
    <row r="967" spans="5:48" ht="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row>
    <row r="968" spans="5:48" ht="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row>
    <row r="969" spans="5:48" ht="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row>
    <row r="970" spans="5:48" ht="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row>
    <row r="971" spans="5:48" ht="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row>
    <row r="972" spans="5:48" ht="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row>
    <row r="973" spans="5:48" ht="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row>
    <row r="974" spans="5:48" ht="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row>
    <row r="975" spans="5:48" ht="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row>
    <row r="976" spans="5:48" ht="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row>
    <row r="977" spans="5:48" ht="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row>
    <row r="978" spans="5:48" ht="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row>
    <row r="979" spans="5:48" ht="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row>
    <row r="980" spans="5:48" ht="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row>
    <row r="981" spans="5:48" ht="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row>
    <row r="982" spans="5:48" ht="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row>
    <row r="983" spans="5:48" ht="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row>
    <row r="984" spans="5:48" ht="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row>
    <row r="985" spans="5:48" ht="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row>
    <row r="986" spans="5:48" ht="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row>
    <row r="987" spans="5:48" ht="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row>
    <row r="988" spans="5:48" ht="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row>
    <row r="989" spans="5:48" ht="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row>
    <row r="990" spans="5:48" ht="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row>
    <row r="991" spans="5:48" ht="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row>
    <row r="992" spans="5:48" ht="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row>
    <row r="993" spans="5:48" ht="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row>
    <row r="994" spans="5:48" ht="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row>
    <row r="995" spans="5:48" ht="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row>
    <row r="996" spans="5:48" ht="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row>
    <row r="997" spans="5:48" ht="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row>
    <row r="998" spans="5:48" ht="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row>
    <row r="999" spans="5:48" ht="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row>
    <row r="1000" spans="5:48" ht="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row>
    <row r="1001" spans="5:48" ht="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row>
    <row r="1002" spans="5:48" ht="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row>
    <row r="1003" spans="5:48" ht="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row>
    <row r="1004" spans="5:48" ht="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row>
    <row r="1005" spans="5:48" ht="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row>
    <row r="1006" spans="5:48" ht="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row>
  </sheetData>
  <mergeCells count="2">
    <mergeCell ref="Q2:V5"/>
    <mergeCell ref="W2:AC2"/>
  </mergeCells>
  <printOptions horizontalCentered="1" gridLines="1"/>
  <pageMargins left="0.7" right="0.7" top="0.75" bottom="0.75" header="0" footer="0"/>
  <pageSetup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16"/>
  <sheetViews>
    <sheetView workbookViewId="0">
      <selection activeCell="G12" sqref="G12:G16"/>
    </sheetView>
  </sheetViews>
  <sheetFormatPr baseColWidth="10" defaultColWidth="14.5" defaultRowHeight="15.75" customHeight="1"/>
  <cols>
    <col min="2" max="2" width="70.6640625" customWidth="1"/>
  </cols>
  <sheetData>
    <row r="1" spans="1:7" ht="15.75" customHeight="1">
      <c r="A1" s="24"/>
    </row>
    <row r="2" spans="1:7" ht="15.75" customHeight="1">
      <c r="A2" s="3"/>
      <c r="B2" s="25"/>
    </row>
    <row r="3" spans="1:7" ht="154">
      <c r="B3" s="25" t="s">
        <v>71</v>
      </c>
    </row>
    <row r="4" spans="1:7" ht="15.75" customHeight="1">
      <c r="B4" s="53"/>
    </row>
    <row r="5" spans="1:7" ht="137" customHeight="1">
      <c r="B5" s="91" t="s">
        <v>303</v>
      </c>
    </row>
    <row r="6" spans="1:7" ht="15.75" customHeight="1">
      <c r="B6" s="54"/>
    </row>
    <row r="7" spans="1:7" ht="15.75" customHeight="1">
      <c r="C7" s="55" t="s">
        <v>175</v>
      </c>
      <c r="D7" s="56" t="s">
        <v>160</v>
      </c>
    </row>
    <row r="8" spans="1:7" ht="15.75" customHeight="1">
      <c r="C8" s="57" t="s">
        <v>72</v>
      </c>
      <c r="D8" s="58" t="s">
        <v>73</v>
      </c>
    </row>
    <row r="9" spans="1:7" ht="15.75" customHeight="1">
      <c r="B9" s="54"/>
    </row>
    <row r="10" spans="1:7" ht="9" customHeight="1"/>
    <row r="11" spans="1:7" ht="15" hidden="1" customHeight="1">
      <c r="B11" s="25"/>
    </row>
    <row r="12" spans="1:7" ht="15.75" customHeight="1">
      <c r="B12" s="208" t="s">
        <v>186</v>
      </c>
      <c r="C12" s="7" t="s">
        <v>1</v>
      </c>
      <c r="D12" s="8" t="s">
        <v>2</v>
      </c>
      <c r="E12" s="8" t="s">
        <v>3</v>
      </c>
      <c r="F12" s="8" t="s">
        <v>4</v>
      </c>
      <c r="G12" s="9" t="s">
        <v>5</v>
      </c>
    </row>
    <row r="13" spans="1:7" ht="15.75" customHeight="1">
      <c r="B13" s="209"/>
      <c r="C13" s="4" t="s">
        <v>9</v>
      </c>
      <c r="D13" s="13">
        <v>2</v>
      </c>
      <c r="E13" s="13">
        <v>32</v>
      </c>
      <c r="F13" s="13">
        <v>4</v>
      </c>
      <c r="G13" s="13">
        <v>4</v>
      </c>
    </row>
    <row r="14" spans="1:7" ht="15.75" customHeight="1">
      <c r="B14" s="209"/>
      <c r="C14" s="4" t="s">
        <v>10</v>
      </c>
      <c r="D14" s="13">
        <v>8</v>
      </c>
      <c r="E14" s="13">
        <v>32</v>
      </c>
      <c r="F14" s="13">
        <v>8</v>
      </c>
      <c r="G14" s="13">
        <v>6</v>
      </c>
    </row>
    <row r="15" spans="1:7" ht="15.75" customHeight="1">
      <c r="B15" s="210"/>
      <c r="C15" s="4" t="s">
        <v>11</v>
      </c>
      <c r="D15" s="13">
        <v>32</v>
      </c>
      <c r="E15" s="13">
        <v>64</v>
      </c>
      <c r="F15" s="13">
        <v>8</v>
      </c>
      <c r="G15" s="13">
        <v>20</v>
      </c>
    </row>
    <row r="16" spans="1:7" ht="15.75" customHeight="1">
      <c r="G16">
        <f>SUM(G13:G15)</f>
        <v>30</v>
      </c>
    </row>
  </sheetData>
  <mergeCells count="1">
    <mergeCell ref="B12:B15"/>
  </mergeCells>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C34"/>
  <sheetViews>
    <sheetView tabSelected="1" zoomScale="120" zoomScaleNormal="120" workbookViewId="0">
      <selection activeCell="H22" sqref="H22"/>
    </sheetView>
  </sheetViews>
  <sheetFormatPr baseColWidth="10" defaultColWidth="14.5" defaultRowHeight="15.75" customHeight="1"/>
  <cols>
    <col min="2" max="2" width="50.1640625" customWidth="1"/>
    <col min="3" max="4" width="11" customWidth="1"/>
    <col min="5" max="11" width="9" customWidth="1"/>
    <col min="12" max="12" width="15.6640625" bestFit="1" customWidth="1"/>
    <col min="13" max="29" width="7.6640625" customWidth="1"/>
  </cols>
  <sheetData>
    <row r="1" spans="1:29" ht="13" customHeight="1"/>
    <row r="2" spans="1:29" ht="48" customHeight="1">
      <c r="B2" s="6"/>
      <c r="C2" s="4"/>
      <c r="E2" s="55" t="s">
        <v>175</v>
      </c>
      <c r="F2" s="56" t="s">
        <v>160</v>
      </c>
    </row>
    <row r="3" spans="1:29" ht="48" customHeight="1">
      <c r="B3" s="91" t="s">
        <v>185</v>
      </c>
      <c r="C3" s="4"/>
      <c r="E3" s="57" t="s">
        <v>72</v>
      </c>
      <c r="F3" s="58" t="s">
        <v>73</v>
      </c>
      <c r="G3" s="165" t="s">
        <v>302</v>
      </c>
    </row>
    <row r="5" spans="1:29" ht="13">
      <c r="A5" s="59" t="s">
        <v>74</v>
      </c>
      <c r="B5" s="59" t="s">
        <v>75</v>
      </c>
      <c r="C5" s="60"/>
      <c r="D5" s="61"/>
      <c r="E5" s="211" t="s">
        <v>76</v>
      </c>
      <c r="F5" s="212"/>
      <c r="G5" s="212"/>
      <c r="H5" s="212"/>
      <c r="I5" s="212"/>
      <c r="J5" s="212"/>
      <c r="K5" s="213"/>
    </row>
    <row r="6" spans="1:29" ht="13">
      <c r="A6" s="108"/>
      <c r="B6" s="109"/>
      <c r="C6" s="135" t="s">
        <v>77</v>
      </c>
      <c r="D6" s="135" t="s">
        <v>78</v>
      </c>
      <c r="E6" s="135" t="s">
        <v>79</v>
      </c>
      <c r="F6" s="135" t="s">
        <v>80</v>
      </c>
      <c r="G6" s="135" t="s">
        <v>81</v>
      </c>
      <c r="H6" s="135" t="s">
        <v>82</v>
      </c>
      <c r="I6" s="135" t="s">
        <v>83</v>
      </c>
      <c r="J6" s="135" t="s">
        <v>84</v>
      </c>
      <c r="K6" s="135" t="s">
        <v>85</v>
      </c>
    </row>
    <row r="7" spans="1:29" ht="26.25" customHeight="1">
      <c r="A7" s="118" t="s">
        <v>59</v>
      </c>
      <c r="B7" s="119" t="s">
        <v>179</v>
      </c>
      <c r="C7" s="136">
        <v>1</v>
      </c>
      <c r="D7" s="136">
        <v>0</v>
      </c>
      <c r="E7" s="136"/>
      <c r="F7" s="136">
        <v>1</v>
      </c>
      <c r="G7" s="136">
        <v>2</v>
      </c>
      <c r="H7" s="136">
        <v>3</v>
      </c>
      <c r="I7" s="136">
        <v>4</v>
      </c>
      <c r="J7" s="139" t="s">
        <v>238</v>
      </c>
      <c r="K7" s="139" t="s">
        <v>237</v>
      </c>
    </row>
    <row r="8" spans="1:29" ht="26.25" customHeight="1">
      <c r="A8" s="118" t="s">
        <v>60</v>
      </c>
      <c r="B8" s="119" t="s">
        <v>140</v>
      </c>
      <c r="C8" s="136">
        <v>1</v>
      </c>
      <c r="D8" s="136">
        <v>1</v>
      </c>
      <c r="E8" s="139" t="s">
        <v>239</v>
      </c>
      <c r="F8" s="136">
        <v>4</v>
      </c>
      <c r="G8" s="136">
        <v>5</v>
      </c>
      <c r="H8" s="139" t="s">
        <v>234</v>
      </c>
      <c r="I8" s="139" t="s">
        <v>235</v>
      </c>
      <c r="J8" s="139" t="s">
        <v>236</v>
      </c>
      <c r="K8" s="139" t="s">
        <v>237</v>
      </c>
      <c r="L8" s="166" t="s">
        <v>233</v>
      </c>
      <c r="M8" s="112" t="s">
        <v>9</v>
      </c>
      <c r="N8" s="142"/>
      <c r="O8" s="142"/>
      <c r="P8" s="176" t="s">
        <v>305</v>
      </c>
      <c r="Q8" s="176"/>
      <c r="R8" s="142"/>
      <c r="S8" s="176" t="s">
        <v>278</v>
      </c>
      <c r="T8" s="176" t="s">
        <v>282</v>
      </c>
      <c r="U8" s="185" t="s">
        <v>284</v>
      </c>
      <c r="V8" s="184" t="s">
        <v>304</v>
      </c>
      <c r="W8" s="142"/>
      <c r="X8" s="142"/>
      <c r="Y8" s="142"/>
      <c r="Z8" s="142"/>
      <c r="AA8" s="142"/>
      <c r="AB8" s="142"/>
      <c r="AC8" s="142"/>
    </row>
    <row r="9" spans="1:29" ht="26.25" customHeight="1">
      <c r="A9" s="118" t="s">
        <v>61</v>
      </c>
      <c r="B9" s="119" t="s">
        <v>163</v>
      </c>
      <c r="C9" s="136">
        <v>1</v>
      </c>
      <c r="D9" s="136">
        <v>2</v>
      </c>
      <c r="E9" s="139" t="s">
        <v>240</v>
      </c>
      <c r="F9" s="139" t="s">
        <v>241</v>
      </c>
      <c r="G9" s="227" t="s">
        <v>314</v>
      </c>
      <c r="H9" s="139" t="s">
        <v>315</v>
      </c>
      <c r="I9" s="139" t="s">
        <v>267</v>
      </c>
      <c r="J9" s="139" t="s">
        <v>316</v>
      </c>
      <c r="K9" s="139" t="s">
        <v>250</v>
      </c>
      <c r="L9" s="141" t="s">
        <v>245</v>
      </c>
      <c r="M9" s="22"/>
      <c r="U9" s="123"/>
      <c r="V9" s="178"/>
    </row>
    <row r="10" spans="1:29" ht="26.25" customHeight="1">
      <c r="A10" s="118" t="s">
        <v>62</v>
      </c>
      <c r="B10" s="119" t="s">
        <v>170</v>
      </c>
      <c r="C10" s="136">
        <v>1</v>
      </c>
      <c r="D10" s="136">
        <v>3</v>
      </c>
      <c r="E10" s="139" t="s">
        <v>246</v>
      </c>
      <c r="F10" s="139" t="s">
        <v>235</v>
      </c>
      <c r="G10" s="139" t="s">
        <v>236</v>
      </c>
      <c r="H10" s="139" t="s">
        <v>247</v>
      </c>
      <c r="I10" s="139" t="s">
        <v>248</v>
      </c>
      <c r="J10" s="139" t="s">
        <v>249</v>
      </c>
      <c r="K10" s="191" t="s">
        <v>250</v>
      </c>
      <c r="L10" s="192"/>
      <c r="M10" s="112" t="s">
        <v>10</v>
      </c>
      <c r="N10" s="169"/>
      <c r="O10" s="170"/>
      <c r="P10" s="170"/>
      <c r="Q10" s="170"/>
      <c r="R10" s="171"/>
      <c r="S10" s="172"/>
      <c r="T10" s="172"/>
      <c r="U10" s="179"/>
      <c r="V10" s="183"/>
      <c r="W10" s="170"/>
      <c r="X10" s="170"/>
      <c r="Y10" s="170"/>
      <c r="Z10" s="171"/>
      <c r="AA10" s="172"/>
      <c r="AB10" s="172"/>
      <c r="AC10" s="168"/>
    </row>
    <row r="11" spans="1:29" ht="26.25" customHeight="1">
      <c r="A11" s="118" t="s">
        <v>63</v>
      </c>
      <c r="B11" s="119" t="s">
        <v>173</v>
      </c>
      <c r="C11" s="136">
        <v>1</v>
      </c>
      <c r="D11" s="136">
        <v>4</v>
      </c>
      <c r="E11" s="139" t="s">
        <v>251</v>
      </c>
      <c r="F11" s="139" t="s">
        <v>248</v>
      </c>
      <c r="G11" s="139" t="s">
        <v>249</v>
      </c>
      <c r="H11" s="139" t="s">
        <v>254</v>
      </c>
      <c r="I11" s="139" t="s">
        <v>255</v>
      </c>
      <c r="J11" s="139" t="s">
        <v>256</v>
      </c>
      <c r="K11" s="139" t="s">
        <v>259</v>
      </c>
      <c r="L11" s="141" t="s">
        <v>253</v>
      </c>
      <c r="M11" s="22"/>
      <c r="N11" s="167"/>
      <c r="U11" s="180"/>
      <c r="V11" s="181"/>
    </row>
    <row r="12" spans="1:29" ht="26.25" customHeight="1">
      <c r="A12" s="118" t="s">
        <v>64</v>
      </c>
      <c r="B12" s="119" t="s">
        <v>141</v>
      </c>
      <c r="C12" s="136">
        <v>1</v>
      </c>
      <c r="D12" s="136">
        <v>5</v>
      </c>
      <c r="E12" s="139" t="s">
        <v>317</v>
      </c>
      <c r="F12" s="139" t="s">
        <v>267</v>
      </c>
      <c r="G12" s="139" t="s">
        <v>268</v>
      </c>
      <c r="H12" s="139" t="s">
        <v>318</v>
      </c>
      <c r="I12" s="139" t="s">
        <v>270</v>
      </c>
      <c r="J12" s="139" t="s">
        <v>319</v>
      </c>
      <c r="K12" s="139" t="s">
        <v>259</v>
      </c>
      <c r="M12" s="186" t="s">
        <v>11</v>
      </c>
      <c r="N12" s="173"/>
      <c r="O12" s="174"/>
      <c r="P12" s="174"/>
      <c r="Q12" s="174"/>
      <c r="R12" s="174"/>
      <c r="S12" s="174"/>
      <c r="T12" s="174"/>
      <c r="U12" s="174"/>
      <c r="V12" s="182"/>
      <c r="W12" s="174"/>
      <c r="X12" s="174"/>
      <c r="Y12" s="174"/>
      <c r="Z12" s="174"/>
      <c r="AA12" s="174"/>
      <c r="AB12" s="174"/>
      <c r="AC12" s="175"/>
    </row>
    <row r="13" spans="1:29" ht="26.25" customHeight="1">
      <c r="A13" s="118" t="s">
        <v>65</v>
      </c>
      <c r="B13" s="119" t="s">
        <v>142</v>
      </c>
      <c r="C13" s="136">
        <v>1</v>
      </c>
      <c r="D13" s="136">
        <v>6</v>
      </c>
      <c r="E13" s="139" t="s">
        <v>252</v>
      </c>
      <c r="F13" s="139" t="s">
        <v>248</v>
      </c>
      <c r="G13" s="139" t="s">
        <v>249</v>
      </c>
      <c r="H13" s="139" t="s">
        <v>257</v>
      </c>
      <c r="I13" s="139" t="s">
        <v>258</v>
      </c>
      <c r="J13" s="139" t="s">
        <v>320</v>
      </c>
      <c r="K13" s="139" t="s">
        <v>263</v>
      </c>
    </row>
    <row r="14" spans="1:29" ht="26.25" customHeight="1">
      <c r="A14" s="118" t="s">
        <v>66</v>
      </c>
      <c r="B14" s="119" t="s">
        <v>171</v>
      </c>
      <c r="C14" s="136">
        <v>1</v>
      </c>
      <c r="D14" s="136">
        <v>7</v>
      </c>
      <c r="E14" s="139" t="s">
        <v>321</v>
      </c>
      <c r="F14" s="228" t="s">
        <v>322</v>
      </c>
      <c r="G14" s="139" t="s">
        <v>256</v>
      </c>
      <c r="H14" s="139" t="s">
        <v>261</v>
      </c>
      <c r="I14" s="139" t="s">
        <v>255</v>
      </c>
      <c r="J14" s="139" t="s">
        <v>262</v>
      </c>
      <c r="K14" s="139" t="s">
        <v>263</v>
      </c>
      <c r="L14" s="141" t="s">
        <v>245</v>
      </c>
      <c r="V14" s="187" t="s">
        <v>307</v>
      </c>
      <c r="W14" s="187" t="s">
        <v>5</v>
      </c>
    </row>
    <row r="15" spans="1:29" ht="26.25" customHeight="1">
      <c r="A15" s="118" t="s">
        <v>67</v>
      </c>
      <c r="B15" s="119" t="s">
        <v>172</v>
      </c>
      <c r="C15" s="136">
        <v>1</v>
      </c>
      <c r="D15" s="139" t="s">
        <v>243</v>
      </c>
      <c r="E15" s="229" t="s">
        <v>323</v>
      </c>
      <c r="F15" s="228" t="s">
        <v>324</v>
      </c>
      <c r="G15" s="139" t="s">
        <v>262</v>
      </c>
      <c r="H15" s="139" t="s">
        <v>265</v>
      </c>
      <c r="I15" s="139" t="s">
        <v>255</v>
      </c>
      <c r="J15" s="139" t="s">
        <v>266</v>
      </c>
      <c r="K15" s="139" t="s">
        <v>269</v>
      </c>
      <c r="L15" s="141" t="s">
        <v>245</v>
      </c>
      <c r="V15" s="188" t="s">
        <v>9</v>
      </c>
      <c r="W15" s="189">
        <v>4</v>
      </c>
    </row>
    <row r="16" spans="1:29" ht="26.25" customHeight="1">
      <c r="A16" s="118" t="s">
        <v>68</v>
      </c>
      <c r="B16" s="119" t="s">
        <v>169</v>
      </c>
      <c r="C16" s="137">
        <v>1</v>
      </c>
      <c r="D16" s="140" t="s">
        <v>244</v>
      </c>
      <c r="E16" s="139"/>
      <c r="F16" s="139" t="s">
        <v>267</v>
      </c>
      <c r="G16" s="139" t="s">
        <v>268</v>
      </c>
      <c r="H16" s="139" t="s">
        <v>248</v>
      </c>
      <c r="I16" s="139" t="s">
        <v>249</v>
      </c>
      <c r="J16" s="139" t="s">
        <v>325</v>
      </c>
      <c r="K16" s="139" t="s">
        <v>269</v>
      </c>
      <c r="V16" s="188" t="s">
        <v>10</v>
      </c>
      <c r="W16" s="189">
        <v>6</v>
      </c>
    </row>
    <row r="17" spans="1:23" ht="26.25" customHeight="1">
      <c r="A17" s="118" t="s">
        <v>69</v>
      </c>
      <c r="B17" s="119" t="s">
        <v>180</v>
      </c>
      <c r="C17" s="137">
        <v>1</v>
      </c>
      <c r="D17" s="140" t="s">
        <v>264</v>
      </c>
      <c r="E17" s="139"/>
      <c r="F17" s="229" t="s">
        <v>270</v>
      </c>
      <c r="G17" s="139" t="s">
        <v>326</v>
      </c>
      <c r="H17" s="139" t="s">
        <v>260</v>
      </c>
      <c r="I17" s="139" t="s">
        <v>255</v>
      </c>
      <c r="J17" s="139" t="s">
        <v>327</v>
      </c>
      <c r="K17" s="139" t="s">
        <v>271</v>
      </c>
      <c r="L17" s="97" t="s">
        <v>329</v>
      </c>
      <c r="V17" s="188" t="s">
        <v>11</v>
      </c>
      <c r="W17" s="189">
        <v>20</v>
      </c>
    </row>
    <row r="18" spans="1:23" ht="26.25" customHeight="1">
      <c r="A18" s="193" t="s">
        <v>277</v>
      </c>
      <c r="B18" s="194" t="s">
        <v>308</v>
      </c>
      <c r="C18" s="195"/>
      <c r="D18" s="196" t="s">
        <v>240</v>
      </c>
      <c r="E18" s="198" t="s">
        <v>328</v>
      </c>
      <c r="F18" s="197"/>
      <c r="G18" s="197"/>
      <c r="H18" s="197"/>
      <c r="I18" s="197"/>
      <c r="J18" s="197"/>
      <c r="K18" s="197"/>
      <c r="V18" s="188" t="s">
        <v>306</v>
      </c>
      <c r="W18" s="190">
        <f>SUM(W15:W17)</f>
        <v>30</v>
      </c>
    </row>
    <row r="19" spans="1:23" ht="26.25" customHeight="1">
      <c r="A19" s="116"/>
      <c r="B19" s="117"/>
      <c r="C19" s="138"/>
      <c r="D19" s="138"/>
      <c r="E19" s="136"/>
      <c r="F19" s="136"/>
      <c r="G19" s="136"/>
      <c r="H19" s="136"/>
      <c r="I19" s="136"/>
      <c r="J19" s="136"/>
      <c r="K19" s="136"/>
    </row>
    <row r="20" spans="1:23" ht="26.25" customHeight="1">
      <c r="A20" s="63"/>
      <c r="B20" s="62"/>
      <c r="C20" s="138"/>
      <c r="D20" s="138"/>
      <c r="E20" s="136"/>
      <c r="F20" s="136"/>
      <c r="G20" s="136"/>
      <c r="H20" s="136"/>
      <c r="I20" s="136"/>
      <c r="J20" s="136"/>
      <c r="K20" s="136"/>
    </row>
    <row r="21" spans="1:23" ht="26.25" customHeight="1">
      <c r="A21" s="63"/>
      <c r="B21" s="62"/>
      <c r="C21" s="136"/>
      <c r="D21" s="136"/>
      <c r="E21" s="136"/>
      <c r="F21" s="136"/>
      <c r="G21" s="136"/>
      <c r="H21" s="136"/>
      <c r="I21" s="136"/>
      <c r="J21" s="136"/>
      <c r="K21" s="136"/>
    </row>
    <row r="22" spans="1:23" ht="26.25" customHeight="1">
      <c r="A22" s="118" t="s">
        <v>60</v>
      </c>
      <c r="B22" s="119" t="s">
        <v>140</v>
      </c>
      <c r="C22" s="139" t="s">
        <v>264</v>
      </c>
      <c r="D22" s="139" t="s">
        <v>240</v>
      </c>
      <c r="E22" s="136"/>
      <c r="F22" s="229" t="s">
        <v>330</v>
      </c>
      <c r="G22" s="139" t="s">
        <v>331</v>
      </c>
      <c r="H22" s="139" t="s">
        <v>332</v>
      </c>
      <c r="I22" s="139" t="s">
        <v>333</v>
      </c>
      <c r="J22" s="139" t="s">
        <v>339</v>
      </c>
      <c r="K22" s="139" t="s">
        <v>338</v>
      </c>
      <c r="L22" s="226" t="s">
        <v>313</v>
      </c>
    </row>
    <row r="23" spans="1:23" ht="26.25" customHeight="1">
      <c r="A23" s="118" t="s">
        <v>61</v>
      </c>
      <c r="B23" s="119" t="s">
        <v>163</v>
      </c>
      <c r="C23" s="139" t="s">
        <v>264</v>
      </c>
      <c r="D23" s="139" t="s">
        <v>241</v>
      </c>
      <c r="E23" s="136"/>
      <c r="F23" s="139" t="s">
        <v>331</v>
      </c>
      <c r="G23" s="227" t="s">
        <v>332</v>
      </c>
      <c r="H23" s="199" t="s">
        <v>335</v>
      </c>
      <c r="I23" s="139" t="s">
        <v>336</v>
      </c>
      <c r="J23" s="139" t="s">
        <v>337</v>
      </c>
      <c r="K23" s="139" t="s">
        <v>338</v>
      </c>
      <c r="L23" s="225" t="s">
        <v>245</v>
      </c>
    </row>
    <row r="24" spans="1:23" ht="26.25" customHeight="1">
      <c r="A24" s="118" t="s">
        <v>62</v>
      </c>
      <c r="B24" s="119" t="s">
        <v>170</v>
      </c>
      <c r="C24" s="139" t="s">
        <v>264</v>
      </c>
      <c r="D24" s="139" t="s">
        <v>242</v>
      </c>
      <c r="E24" s="229" t="s">
        <v>344</v>
      </c>
      <c r="F24" s="139" t="s">
        <v>333</v>
      </c>
      <c r="G24" s="139" t="s">
        <v>334</v>
      </c>
      <c r="H24" s="139" t="s">
        <v>340</v>
      </c>
      <c r="I24" s="139" t="s">
        <v>338</v>
      </c>
      <c r="J24" s="139" t="s">
        <v>343</v>
      </c>
      <c r="K24" s="139" t="s">
        <v>311</v>
      </c>
      <c r="L24" s="225"/>
    </row>
    <row r="25" spans="1:23" ht="26.25" customHeight="1">
      <c r="A25" s="118" t="s">
        <v>63</v>
      </c>
      <c r="B25" s="119" t="s">
        <v>173</v>
      </c>
      <c r="C25" s="139" t="s">
        <v>264</v>
      </c>
      <c r="D25" s="139" t="s">
        <v>310</v>
      </c>
      <c r="E25" s="230" t="s">
        <v>345</v>
      </c>
      <c r="F25" s="139" t="s">
        <v>338</v>
      </c>
      <c r="G25" s="139" t="s">
        <v>341</v>
      </c>
      <c r="H25" s="139" t="s">
        <v>342</v>
      </c>
      <c r="I25" s="199" t="s">
        <v>255</v>
      </c>
      <c r="J25" s="139" t="s">
        <v>309</v>
      </c>
      <c r="K25" s="139" t="s">
        <v>311</v>
      </c>
      <c r="L25" s="225" t="s">
        <v>245</v>
      </c>
    </row>
    <row r="26" spans="1:23" ht="26.25" customHeight="1">
      <c r="A26" s="63"/>
      <c r="B26" s="64"/>
      <c r="C26" s="139"/>
      <c r="D26" s="139"/>
      <c r="E26" s="139"/>
      <c r="F26" s="139"/>
      <c r="G26" s="139"/>
      <c r="H26" s="139"/>
      <c r="I26" s="139"/>
      <c r="J26" s="139"/>
      <c r="K26" s="139"/>
    </row>
    <row r="27" spans="1:23" ht="26.25" customHeight="1">
      <c r="A27" s="63"/>
      <c r="B27" s="64"/>
      <c r="C27" s="139"/>
      <c r="D27" s="139"/>
      <c r="E27" s="139"/>
      <c r="F27" s="139"/>
      <c r="G27" s="139"/>
      <c r="H27" s="139"/>
      <c r="I27" s="139"/>
      <c r="J27" s="139"/>
      <c r="K27" s="139"/>
    </row>
    <row r="28" spans="1:23" ht="26.25" customHeight="1">
      <c r="A28" s="63"/>
      <c r="B28" s="64"/>
      <c r="C28" s="139"/>
      <c r="D28" s="139"/>
      <c r="E28" s="139"/>
      <c r="F28" s="139"/>
      <c r="G28" s="139"/>
      <c r="H28" s="139"/>
      <c r="I28" s="139"/>
      <c r="J28" s="139"/>
      <c r="K28" s="139"/>
    </row>
    <row r="29" spans="1:23" ht="26.25" customHeight="1">
      <c r="A29" s="63"/>
      <c r="B29" s="64"/>
      <c r="C29" s="139"/>
      <c r="D29" s="139"/>
      <c r="E29" s="139"/>
      <c r="F29" s="139"/>
      <c r="G29" s="139"/>
      <c r="H29" s="139"/>
      <c r="I29" s="139"/>
      <c r="J29" s="139"/>
      <c r="K29" s="139"/>
    </row>
    <row r="30" spans="1:23" ht="26.25" customHeight="1">
      <c r="A30" s="63"/>
      <c r="B30" s="64"/>
      <c r="C30" s="65"/>
      <c r="D30" s="65"/>
      <c r="E30" s="65"/>
      <c r="F30" s="65"/>
      <c r="G30" s="65"/>
      <c r="H30" s="65"/>
      <c r="I30" s="65"/>
      <c r="J30" s="65"/>
      <c r="K30" s="65"/>
    </row>
    <row r="31" spans="1:23" ht="26.25" customHeight="1">
      <c r="A31" s="63"/>
      <c r="B31" s="64"/>
      <c r="C31" s="65"/>
      <c r="D31" s="65"/>
      <c r="E31" s="65"/>
      <c r="F31" s="65"/>
      <c r="G31" s="65"/>
      <c r="H31" s="65"/>
      <c r="I31" s="65"/>
      <c r="J31" s="65"/>
      <c r="K31" s="65"/>
    </row>
    <row r="33" spans="13:20" ht="15.75" customHeight="1">
      <c r="M33" s="123"/>
      <c r="N33" s="123"/>
      <c r="O33" s="177"/>
      <c r="P33" s="123"/>
      <c r="Q33" s="123"/>
      <c r="R33" s="123"/>
      <c r="S33" s="123"/>
      <c r="T33" s="123"/>
    </row>
    <row r="34" spans="13:20" ht="15.75" customHeight="1">
      <c r="Q34" s="144"/>
      <c r="S34" s="123"/>
      <c r="T34" s="123"/>
    </row>
  </sheetData>
  <mergeCells count="1">
    <mergeCell ref="E5:K5"/>
  </mergeCells>
  <printOptions horizontalCentered="1" gridLines="1"/>
  <pageMargins left="0.7" right="0.7" top="0.75" bottom="0.75" header="0" footer="0"/>
  <pageSetup paperSize="9" scale="58" fitToHeight="0" pageOrder="overThenDown" orientation="landscape" cellComments="atEn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B1:P31"/>
  <sheetViews>
    <sheetView workbookViewId="0">
      <selection activeCell="N10" sqref="N10"/>
    </sheetView>
  </sheetViews>
  <sheetFormatPr baseColWidth="10" defaultColWidth="14.5" defaultRowHeight="15.75" customHeight="1"/>
  <cols>
    <col min="4" max="4" width="17.1640625" bestFit="1" customWidth="1"/>
    <col min="5" max="5" width="57.1640625" bestFit="1" customWidth="1"/>
  </cols>
  <sheetData>
    <row r="1" spans="2:16" ht="15.75" customHeight="1">
      <c r="B1" s="66" t="s">
        <v>164</v>
      </c>
      <c r="G1" s="67" t="s">
        <v>86</v>
      </c>
      <c r="H1" s="139" t="s">
        <v>331</v>
      </c>
    </row>
    <row r="3" spans="2:16" ht="16">
      <c r="B3" s="218"/>
      <c r="C3" s="220" t="s">
        <v>87</v>
      </c>
      <c r="D3" s="212"/>
      <c r="E3" s="212"/>
      <c r="F3" s="212"/>
      <c r="G3" s="212"/>
      <c r="H3" s="212"/>
      <c r="I3" s="212"/>
      <c r="J3" s="213"/>
    </row>
    <row r="4" spans="2:16" ht="16">
      <c r="B4" s="219"/>
      <c r="C4" s="68" t="s">
        <v>88</v>
      </c>
      <c r="D4" s="68" t="s">
        <v>89</v>
      </c>
      <c r="E4" s="68" t="s">
        <v>90</v>
      </c>
      <c r="F4" s="68" t="s">
        <v>91</v>
      </c>
      <c r="G4" s="68" t="s">
        <v>92</v>
      </c>
      <c r="H4" s="68" t="s">
        <v>93</v>
      </c>
      <c r="I4" s="69" t="s">
        <v>94</v>
      </c>
      <c r="J4" s="68" t="s">
        <v>95</v>
      </c>
      <c r="L4" s="70" t="s">
        <v>96</v>
      </c>
    </row>
    <row r="5" spans="2:16" ht="17">
      <c r="B5" s="71" t="s">
        <v>97</v>
      </c>
      <c r="C5" s="72"/>
      <c r="D5" s="238"/>
      <c r="E5" s="72"/>
      <c r="F5" s="72"/>
      <c r="G5" s="72"/>
      <c r="H5" s="72"/>
      <c r="I5" s="72"/>
      <c r="J5" s="72"/>
      <c r="L5" s="70" t="s">
        <v>98</v>
      </c>
    </row>
    <row r="6" spans="2:16" ht="16">
      <c r="B6" s="71" t="s">
        <v>99</v>
      </c>
      <c r="C6" s="72"/>
      <c r="D6" s="237"/>
      <c r="E6" s="72"/>
      <c r="F6" s="72"/>
      <c r="G6" s="72"/>
      <c r="H6" s="72"/>
      <c r="I6" s="72"/>
      <c r="J6" s="72"/>
    </row>
    <row r="7" spans="2:16" ht="17">
      <c r="B7" s="73" t="s">
        <v>100</v>
      </c>
      <c r="C7" s="74" t="s">
        <v>272</v>
      </c>
      <c r="D7" s="238" t="s">
        <v>140</v>
      </c>
      <c r="E7" s="72"/>
      <c r="F7" s="72"/>
      <c r="G7" s="72"/>
      <c r="H7" s="72"/>
      <c r="I7" s="72">
        <v>3</v>
      </c>
      <c r="J7" s="72" t="s">
        <v>274</v>
      </c>
    </row>
    <row r="8" spans="2:16" ht="17">
      <c r="B8" s="73" t="s">
        <v>161</v>
      </c>
      <c r="C8" s="74" t="s">
        <v>272</v>
      </c>
      <c r="D8" s="238" t="s">
        <v>163</v>
      </c>
      <c r="E8" s="72"/>
      <c r="F8" s="72"/>
      <c r="G8" s="72"/>
      <c r="H8" s="72"/>
      <c r="I8" s="72">
        <v>4</v>
      </c>
      <c r="J8" s="72" t="s">
        <v>312</v>
      </c>
    </row>
    <row r="9" spans="2:16" ht="17">
      <c r="B9" s="73" t="s">
        <v>101</v>
      </c>
      <c r="C9" s="74" t="s">
        <v>272</v>
      </c>
      <c r="D9" s="238" t="s">
        <v>171</v>
      </c>
      <c r="E9" s="74"/>
      <c r="F9" s="74"/>
      <c r="G9" s="74"/>
      <c r="H9" s="74"/>
      <c r="I9" s="75">
        <v>7</v>
      </c>
      <c r="J9" s="72" t="s">
        <v>274</v>
      </c>
    </row>
    <row r="10" spans="2:16" ht="16">
      <c r="B10" s="73"/>
      <c r="C10" s="76"/>
      <c r="D10" s="236"/>
      <c r="E10" s="76"/>
      <c r="F10" s="76"/>
      <c r="G10" s="76"/>
      <c r="H10" s="76"/>
      <c r="I10" s="77"/>
      <c r="J10" s="77"/>
    </row>
    <row r="11" spans="2:16" ht="16">
      <c r="B11" s="78"/>
      <c r="C11" s="79"/>
      <c r="D11" s="79"/>
      <c r="E11" s="79"/>
      <c r="F11" s="79"/>
      <c r="G11" s="79"/>
      <c r="H11" s="79"/>
      <c r="I11" s="80"/>
      <c r="J11" s="80"/>
    </row>
    <row r="12" spans="2:16" ht="15.75" customHeight="1">
      <c r="B12" s="81"/>
      <c r="C12" s="221" t="s">
        <v>102</v>
      </c>
      <c r="D12" s="212"/>
      <c r="E12" s="212"/>
      <c r="F12" s="212"/>
      <c r="G12" s="212"/>
      <c r="H12" s="212"/>
      <c r="I12" s="212"/>
      <c r="J12" s="213"/>
      <c r="K12" s="82"/>
      <c r="L12" s="83" t="s">
        <v>103</v>
      </c>
      <c r="M12" s="82"/>
      <c r="N12" s="82"/>
      <c r="O12" s="82"/>
      <c r="P12" s="82"/>
    </row>
    <row r="13" spans="2:16" ht="15.75" customHeight="1">
      <c r="B13" s="84" t="s">
        <v>47</v>
      </c>
      <c r="C13" s="85" t="s">
        <v>104</v>
      </c>
      <c r="D13" s="85" t="s">
        <v>105</v>
      </c>
      <c r="E13" s="85" t="s">
        <v>106</v>
      </c>
      <c r="F13" s="85" t="s">
        <v>107</v>
      </c>
      <c r="G13" s="85" t="s">
        <v>108</v>
      </c>
      <c r="H13" s="85" t="s">
        <v>109</v>
      </c>
      <c r="I13" s="85" t="s">
        <v>110</v>
      </c>
      <c r="J13" s="85" t="s">
        <v>111</v>
      </c>
      <c r="K13" s="82"/>
      <c r="L13" s="86" t="s">
        <v>112</v>
      </c>
      <c r="M13" s="82"/>
      <c r="N13" s="82"/>
      <c r="O13" s="87"/>
      <c r="P13" s="87"/>
    </row>
    <row r="14" spans="2:16" ht="15.75" customHeight="1">
      <c r="B14" s="84" t="s">
        <v>94</v>
      </c>
      <c r="C14" s="75"/>
      <c r="D14" s="75">
        <v>1</v>
      </c>
      <c r="E14" s="75"/>
      <c r="F14" s="75"/>
      <c r="G14" s="75"/>
      <c r="H14" s="75"/>
      <c r="I14" s="75"/>
      <c r="J14" s="75"/>
      <c r="K14" s="80"/>
      <c r="L14" s="88" t="s">
        <v>113</v>
      </c>
      <c r="M14" s="80"/>
      <c r="N14" s="80"/>
      <c r="O14" s="87"/>
      <c r="P14" s="87"/>
    </row>
    <row r="15" spans="2:16" ht="15.75" customHeight="1">
      <c r="B15" s="84" t="s">
        <v>114</v>
      </c>
      <c r="C15" s="75"/>
      <c r="D15" s="75" t="s">
        <v>273</v>
      </c>
      <c r="E15" s="75"/>
      <c r="F15" s="75"/>
      <c r="G15" s="75"/>
      <c r="H15" s="75"/>
      <c r="I15" s="75"/>
      <c r="J15" s="75"/>
      <c r="K15" s="80"/>
      <c r="L15" s="88" t="s">
        <v>115</v>
      </c>
      <c r="M15" s="80"/>
      <c r="N15" s="80"/>
      <c r="O15" s="87"/>
      <c r="P15" s="87"/>
    </row>
    <row r="16" spans="2:16" ht="15.75" customHeight="1">
      <c r="B16" s="84" t="s">
        <v>116</v>
      </c>
      <c r="C16" s="85" t="s">
        <v>117</v>
      </c>
      <c r="D16" s="85" t="s">
        <v>118</v>
      </c>
      <c r="E16" s="85" t="s">
        <v>119</v>
      </c>
      <c r="F16" s="85" t="s">
        <v>120</v>
      </c>
      <c r="G16" s="85" t="s">
        <v>121</v>
      </c>
      <c r="H16" s="85" t="s">
        <v>122</v>
      </c>
      <c r="I16" s="85" t="s">
        <v>123</v>
      </c>
      <c r="J16" s="85" t="s">
        <v>124</v>
      </c>
      <c r="K16" s="82"/>
      <c r="L16" s="82"/>
      <c r="M16" s="82"/>
      <c r="N16" s="82"/>
      <c r="O16" s="87"/>
      <c r="P16" s="87"/>
    </row>
    <row r="17" spans="2:16" ht="15.75" customHeight="1">
      <c r="B17" s="84" t="s">
        <v>94</v>
      </c>
      <c r="C17" s="77"/>
      <c r="D17" s="77">
        <v>3</v>
      </c>
      <c r="E17" s="77"/>
      <c r="F17" s="77"/>
      <c r="G17" s="77"/>
      <c r="H17" s="77">
        <v>4</v>
      </c>
      <c r="I17" s="77"/>
      <c r="J17" s="77"/>
      <c r="K17" s="80"/>
      <c r="L17" s="80"/>
      <c r="M17" s="80"/>
      <c r="N17" s="80"/>
      <c r="O17" s="87"/>
      <c r="P17" s="87"/>
    </row>
    <row r="18" spans="2:16" ht="15.75" customHeight="1">
      <c r="B18" s="84" t="s">
        <v>114</v>
      </c>
      <c r="C18" s="77"/>
      <c r="D18" s="77" t="s">
        <v>273</v>
      </c>
      <c r="E18" s="77"/>
      <c r="F18" s="77"/>
      <c r="G18" s="77"/>
      <c r="H18" s="77" t="s">
        <v>273</v>
      </c>
      <c r="I18" s="77"/>
      <c r="J18" s="77"/>
      <c r="K18" s="80"/>
      <c r="L18" s="80"/>
      <c r="M18" s="80"/>
      <c r="N18" s="80"/>
      <c r="O18" s="87"/>
      <c r="P18" s="87"/>
    </row>
    <row r="21" spans="2:16" ht="16">
      <c r="B21" s="222" t="s">
        <v>125</v>
      </c>
      <c r="C21" s="212"/>
      <c r="D21" s="212"/>
      <c r="E21" s="212"/>
      <c r="F21" s="212"/>
      <c r="G21" s="212"/>
      <c r="H21" s="212"/>
      <c r="I21" s="212"/>
      <c r="J21" s="212"/>
      <c r="K21" s="212"/>
    </row>
    <row r="22" spans="2:16" ht="34">
      <c r="B22" s="89" t="s">
        <v>126</v>
      </c>
      <c r="C22" s="90" t="s">
        <v>127</v>
      </c>
      <c r="D22" s="223" t="s">
        <v>89</v>
      </c>
      <c r="E22" s="224"/>
      <c r="F22" s="223" t="s">
        <v>128</v>
      </c>
      <c r="G22" s="224"/>
      <c r="H22" s="223" t="s">
        <v>129</v>
      </c>
      <c r="I22" s="224"/>
      <c r="J22" s="223" t="s">
        <v>130</v>
      </c>
      <c r="K22" s="224"/>
    </row>
    <row r="23" spans="2:16" ht="17">
      <c r="B23" s="71">
        <v>0</v>
      </c>
      <c r="C23" s="72" t="s">
        <v>346</v>
      </c>
      <c r="D23" s="200" t="s">
        <v>67</v>
      </c>
      <c r="E23" s="119" t="s">
        <v>172</v>
      </c>
      <c r="F23" s="214" t="s">
        <v>350</v>
      </c>
      <c r="G23" s="215"/>
      <c r="H23" s="232" t="s">
        <v>80</v>
      </c>
      <c r="I23" s="233"/>
      <c r="J23" s="216" t="s">
        <v>348</v>
      </c>
      <c r="K23" s="217"/>
    </row>
    <row r="24" spans="2:16" ht="17">
      <c r="B24" s="71">
        <v>1</v>
      </c>
      <c r="C24" s="72" t="s">
        <v>346</v>
      </c>
      <c r="D24" s="200" t="s">
        <v>68</v>
      </c>
      <c r="E24" s="119" t="s">
        <v>169</v>
      </c>
      <c r="F24" s="214" t="s">
        <v>105</v>
      </c>
      <c r="G24" s="215"/>
      <c r="H24" s="234" t="s">
        <v>84</v>
      </c>
      <c r="I24" s="235"/>
      <c r="J24" s="216" t="s">
        <v>349</v>
      </c>
      <c r="K24" s="217"/>
    </row>
    <row r="25" spans="2:16" ht="17">
      <c r="B25" s="71">
        <v>2</v>
      </c>
      <c r="C25" s="72" t="s">
        <v>346</v>
      </c>
      <c r="D25" s="200" t="s">
        <v>69</v>
      </c>
      <c r="E25" s="119" t="s">
        <v>180</v>
      </c>
      <c r="F25" s="214" t="s">
        <v>351</v>
      </c>
      <c r="G25" s="215"/>
      <c r="H25" s="234" t="s">
        <v>84</v>
      </c>
      <c r="I25" s="235"/>
      <c r="J25" s="216" t="s">
        <v>60</v>
      </c>
      <c r="K25" s="217"/>
    </row>
    <row r="26" spans="2:16" ht="17">
      <c r="B26" s="71">
        <v>3</v>
      </c>
      <c r="C26" s="72" t="s">
        <v>346</v>
      </c>
      <c r="D26" s="200" t="s">
        <v>60</v>
      </c>
      <c r="E26" s="119" t="s">
        <v>140</v>
      </c>
      <c r="F26" s="214" t="s">
        <v>118</v>
      </c>
      <c r="G26" s="215"/>
      <c r="H26" s="234" t="s">
        <v>81</v>
      </c>
      <c r="I26" s="235"/>
      <c r="J26" s="216" t="s">
        <v>274</v>
      </c>
      <c r="K26" s="217"/>
    </row>
    <row r="27" spans="2:16" ht="17">
      <c r="B27" s="71">
        <v>4</v>
      </c>
      <c r="C27" s="72" t="s">
        <v>275</v>
      </c>
      <c r="D27" s="200" t="s">
        <v>61</v>
      </c>
      <c r="E27" s="119" t="s">
        <v>163</v>
      </c>
      <c r="F27" s="214" t="s">
        <v>122</v>
      </c>
      <c r="G27" s="215"/>
      <c r="H27" s="232" t="s">
        <v>80</v>
      </c>
      <c r="I27" s="233"/>
      <c r="J27" s="216" t="s">
        <v>312</v>
      </c>
      <c r="K27" s="217"/>
    </row>
    <row r="28" spans="2:16" ht="17">
      <c r="B28" s="71">
        <v>5</v>
      </c>
      <c r="C28" s="72"/>
      <c r="D28" s="200"/>
      <c r="E28" s="119"/>
      <c r="F28" s="214"/>
      <c r="G28" s="215"/>
      <c r="H28" s="232"/>
      <c r="I28" s="233"/>
      <c r="J28" s="214"/>
      <c r="K28" s="215"/>
    </row>
    <row r="29" spans="2:16" ht="15.75" customHeight="1">
      <c r="B29" s="71">
        <v>6</v>
      </c>
      <c r="C29" s="231" t="s">
        <v>276</v>
      </c>
      <c r="D29" s="200" t="s">
        <v>65</v>
      </c>
      <c r="E29" s="119" t="s">
        <v>142</v>
      </c>
      <c r="F29" s="214" t="s">
        <v>123</v>
      </c>
      <c r="G29" s="215"/>
      <c r="H29" s="234" t="s">
        <v>84</v>
      </c>
      <c r="I29" s="235"/>
      <c r="J29" s="214" t="s">
        <v>352</v>
      </c>
      <c r="K29" s="215"/>
    </row>
    <row r="30" spans="2:16" ht="15.75" customHeight="1">
      <c r="B30" s="71">
        <v>7</v>
      </c>
      <c r="C30" s="72" t="s">
        <v>347</v>
      </c>
      <c r="D30" s="200" t="s">
        <v>66</v>
      </c>
      <c r="E30" s="119" t="s">
        <v>171</v>
      </c>
      <c r="F30" s="214" t="s">
        <v>353</v>
      </c>
      <c r="G30" s="215"/>
      <c r="H30" s="232" t="s">
        <v>82</v>
      </c>
      <c r="I30" s="233"/>
      <c r="J30" s="214" t="s">
        <v>354</v>
      </c>
      <c r="K30" s="215"/>
    </row>
    <row r="31" spans="2:16" ht="15.75" customHeight="1">
      <c r="B31" s="115"/>
    </row>
  </sheetData>
  <mergeCells count="32">
    <mergeCell ref="H24:I24"/>
    <mergeCell ref="J24:K24"/>
    <mergeCell ref="B3:B4"/>
    <mergeCell ref="C3:J3"/>
    <mergeCell ref="C12:J12"/>
    <mergeCell ref="B21:K21"/>
    <mergeCell ref="F22:G22"/>
    <mergeCell ref="H22:I22"/>
    <mergeCell ref="J22:K22"/>
    <mergeCell ref="D22:E22"/>
    <mergeCell ref="F23:G23"/>
    <mergeCell ref="H23:I23"/>
    <mergeCell ref="J23:K23"/>
    <mergeCell ref="F24:G24"/>
    <mergeCell ref="H28:I28"/>
    <mergeCell ref="J28:K28"/>
    <mergeCell ref="F25:G25"/>
    <mergeCell ref="H25:I25"/>
    <mergeCell ref="J25:K25"/>
    <mergeCell ref="H27:I27"/>
    <mergeCell ref="J27:K27"/>
    <mergeCell ref="F26:G26"/>
    <mergeCell ref="H26:I26"/>
    <mergeCell ref="J26:K26"/>
    <mergeCell ref="F28:G28"/>
    <mergeCell ref="F27:G27"/>
    <mergeCell ref="F29:G29"/>
    <mergeCell ref="H29:I29"/>
    <mergeCell ref="J29:K29"/>
    <mergeCell ref="F30:G30"/>
    <mergeCell ref="H30:I30"/>
    <mergeCell ref="J30:K30"/>
  </mergeCells>
  <printOptions horizontalCentered="1" gridLines="1"/>
  <pageMargins left="0.7" right="0.7" top="0.75" bottom="0.75" header="0" footer="0"/>
  <pageSetup paperSize="9" fitToHeight="0"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topLeftCell="A16" workbookViewId="0"/>
  </sheetViews>
  <sheetFormatPr baseColWidth="10" defaultColWidth="14.5" defaultRowHeight="15.75" customHeight="1"/>
  <sheetData/>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8</vt:i4>
      </vt:variant>
      <vt:variant>
        <vt:lpstr>Intervalli denominati</vt:lpstr>
      </vt:variant>
      <vt:variant>
        <vt:i4>1</vt:i4>
      </vt:variant>
    </vt:vector>
  </HeadingPairs>
  <TitlesOfParts>
    <vt:vector size="9" baseType="lpstr">
      <vt:lpstr>A</vt:lpstr>
      <vt:lpstr>B1</vt:lpstr>
      <vt:lpstr>B2</vt:lpstr>
      <vt:lpstr>B3</vt:lpstr>
      <vt:lpstr>C0</vt:lpstr>
      <vt:lpstr>C1</vt:lpstr>
      <vt:lpstr>C2</vt:lpstr>
      <vt:lpstr>State transition diagram</vt:lpstr>
      <vt:lpstr>'C1'!Area_stampa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esame03</dc:creator>
  <cp:lastModifiedBy>Marco Ferretti</cp:lastModifiedBy>
  <cp:lastPrinted>2024-08-28T07:40:06Z</cp:lastPrinted>
  <dcterms:created xsi:type="dcterms:W3CDTF">2022-01-31T22:00:51Z</dcterms:created>
  <dcterms:modified xsi:type="dcterms:W3CDTF">2024-08-28T16:20:21Z</dcterms:modified>
</cp:coreProperties>
</file>